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35" windowHeight="8130"/>
  </bookViews>
  <sheets>
    <sheet name="Naslovna" sheetId="1" r:id="rId1"/>
    <sheet name="Kapaciteti" sheetId="11" r:id="rId2"/>
    <sheet name="Ukupno_TZ" sheetId="8" r:id="rId3"/>
    <sheet name="Mjesto Zaton" sheetId="3" r:id="rId4"/>
    <sheet name="Holiday Resort Zaton" sheetId="4" r:id="rId5"/>
    <sheet name="Vikendice" sheetId="5" r:id="rId6"/>
    <sheet name="Struktura_dolasci" sheetId="10" r:id="rId7"/>
    <sheet name="Struktura_noćenja" sheetId="9" r:id="rId8"/>
    <sheet name="Charter" sheetId="7" r:id="rId9"/>
    <sheet name="List1" sheetId="12" r:id="rId10"/>
  </sheets>
  <calcPr calcId="145621"/>
</workbook>
</file>

<file path=xl/calcChain.xml><?xml version="1.0" encoding="utf-8"?>
<calcChain xmlns="http://schemas.openxmlformats.org/spreadsheetml/2006/main">
  <c r="B5" i="8" l="1"/>
  <c r="D20" i="7" l="1"/>
  <c r="E20" i="7"/>
  <c r="F20" i="7"/>
  <c r="G20" i="7"/>
  <c r="H20" i="7"/>
  <c r="C20" i="7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N29" i="9"/>
  <c r="O29" i="9" s="1"/>
  <c r="N30" i="9"/>
  <c r="O30" i="9" s="1"/>
  <c r="N31" i="9"/>
  <c r="O31" i="9" s="1"/>
  <c r="N32" i="9"/>
  <c r="O32" i="9" s="1"/>
  <c r="N33" i="9"/>
  <c r="O33" i="9" s="1"/>
  <c r="N34" i="9"/>
  <c r="O34" i="9" s="1"/>
  <c r="N35" i="9"/>
  <c r="O35" i="9" s="1"/>
  <c r="N36" i="9"/>
  <c r="O36" i="9" s="1"/>
  <c r="N37" i="9"/>
  <c r="O37" i="9" s="1"/>
  <c r="N38" i="9"/>
  <c r="O38" i="9" s="1"/>
  <c r="N39" i="9"/>
  <c r="O39" i="9" s="1"/>
  <c r="N40" i="9"/>
  <c r="O40" i="9" s="1"/>
  <c r="N41" i="9"/>
  <c r="O41" i="9" s="1"/>
  <c r="N42" i="9"/>
  <c r="O42" i="9" s="1"/>
  <c r="N43" i="9"/>
  <c r="O43" i="9" s="1"/>
  <c r="N44" i="9"/>
  <c r="O44" i="9" s="1"/>
  <c r="N45" i="9"/>
  <c r="O45" i="9" s="1"/>
  <c r="N46" i="9"/>
  <c r="O46" i="9" s="1"/>
  <c r="N47" i="9"/>
  <c r="O47" i="9" s="1"/>
  <c r="N48" i="9"/>
  <c r="O48" i="9" s="1"/>
  <c r="N49" i="9"/>
  <c r="O49" i="9" s="1"/>
  <c r="N50" i="9"/>
  <c r="O50" i="9" s="1"/>
  <c r="N51" i="9"/>
  <c r="O51" i="9" s="1"/>
  <c r="N52" i="9"/>
  <c r="O52" i="9" s="1"/>
  <c r="N53" i="9"/>
  <c r="O53" i="9" s="1"/>
  <c r="N54" i="9"/>
  <c r="O54" i="9" s="1"/>
  <c r="N55" i="9"/>
  <c r="O55" i="9" s="1"/>
  <c r="N56" i="9"/>
  <c r="O56" i="9" s="1"/>
  <c r="N57" i="9"/>
  <c r="O57" i="9" s="1"/>
  <c r="N58" i="9"/>
  <c r="O58" i="9" s="1"/>
  <c r="N59" i="9"/>
  <c r="O59" i="9" s="1"/>
  <c r="N60" i="9"/>
  <c r="O60" i="9" s="1"/>
  <c r="N61" i="9"/>
  <c r="O61" i="9" s="1"/>
  <c r="N62" i="9"/>
  <c r="O62" i="9" s="1"/>
  <c r="N63" i="9"/>
  <c r="O63" i="9" s="1"/>
  <c r="N64" i="9"/>
  <c r="O64" i="9" s="1"/>
  <c r="N65" i="9"/>
  <c r="O65" i="9" s="1"/>
  <c r="N66" i="9"/>
  <c r="O66" i="9" s="1"/>
  <c r="N67" i="9"/>
  <c r="O67" i="9" s="1"/>
  <c r="N68" i="9"/>
  <c r="O68" i="9" s="1"/>
  <c r="N69" i="9"/>
  <c r="O69" i="9" s="1"/>
  <c r="N70" i="9"/>
  <c r="O70" i="9" s="1"/>
  <c r="N71" i="9"/>
  <c r="O71" i="9" s="1"/>
  <c r="N72" i="9"/>
  <c r="O72" i="9" s="1"/>
  <c r="N73" i="9"/>
  <c r="O73" i="9" s="1"/>
  <c r="N74" i="9"/>
  <c r="O74" i="9" s="1"/>
  <c r="N75" i="9"/>
  <c r="O75" i="9" s="1"/>
  <c r="N76" i="9"/>
  <c r="O76" i="9" s="1"/>
  <c r="N77" i="9"/>
  <c r="O77" i="9" s="1"/>
  <c r="N78" i="9"/>
  <c r="O78" i="9" s="1"/>
  <c r="N79" i="9"/>
  <c r="O79" i="9" s="1"/>
  <c r="N80" i="9"/>
  <c r="O80" i="9" s="1"/>
  <c r="N81" i="9"/>
  <c r="O81" i="9" s="1"/>
  <c r="N82" i="9"/>
  <c r="O82" i="9" s="1"/>
  <c r="N83" i="9"/>
  <c r="O83" i="9" s="1"/>
  <c r="N84" i="9"/>
  <c r="O84" i="9" s="1"/>
  <c r="N85" i="9"/>
  <c r="O85" i="9" s="1"/>
  <c r="N11" i="9"/>
  <c r="O11" i="9" s="1"/>
  <c r="M86" i="9"/>
  <c r="N8" i="9"/>
  <c r="O8" i="9" s="1"/>
  <c r="N6" i="9"/>
  <c r="O6" i="9" s="1"/>
  <c r="L86" i="9"/>
  <c r="K86" i="9"/>
  <c r="N11" i="10"/>
  <c r="O11" i="10" s="1"/>
  <c r="N12" i="10"/>
  <c r="O12" i="10" s="1"/>
  <c r="N13" i="10"/>
  <c r="O13" i="10" s="1"/>
  <c r="N14" i="10"/>
  <c r="O14" i="10" s="1"/>
  <c r="N15" i="10"/>
  <c r="O15" i="10" s="1"/>
  <c r="N16" i="10"/>
  <c r="O16" i="10" s="1"/>
  <c r="N17" i="10"/>
  <c r="O17" i="10" s="1"/>
  <c r="N18" i="10"/>
  <c r="O18" i="10" s="1"/>
  <c r="N19" i="10"/>
  <c r="O19" i="10" s="1"/>
  <c r="N20" i="10"/>
  <c r="O20" i="10" s="1"/>
  <c r="N21" i="10"/>
  <c r="O21" i="10" s="1"/>
  <c r="N22" i="10"/>
  <c r="O22" i="10" s="1"/>
  <c r="N23" i="10"/>
  <c r="O23" i="10" s="1"/>
  <c r="N24" i="10"/>
  <c r="O24" i="10" s="1"/>
  <c r="N25" i="10"/>
  <c r="O25" i="10" s="1"/>
  <c r="N26" i="10"/>
  <c r="O26" i="10" s="1"/>
  <c r="N27" i="10"/>
  <c r="O27" i="10" s="1"/>
  <c r="N28" i="10"/>
  <c r="O28" i="10" s="1"/>
  <c r="N29" i="10"/>
  <c r="O29" i="10" s="1"/>
  <c r="N30" i="10"/>
  <c r="O30" i="10" s="1"/>
  <c r="N31" i="10"/>
  <c r="O31" i="10" s="1"/>
  <c r="N32" i="10"/>
  <c r="O32" i="10" s="1"/>
  <c r="N33" i="10"/>
  <c r="O33" i="10" s="1"/>
  <c r="N34" i="10"/>
  <c r="O34" i="10" s="1"/>
  <c r="N35" i="10"/>
  <c r="O35" i="10" s="1"/>
  <c r="N36" i="10"/>
  <c r="O36" i="10" s="1"/>
  <c r="N37" i="10"/>
  <c r="O37" i="10" s="1"/>
  <c r="N38" i="10"/>
  <c r="O38" i="10" s="1"/>
  <c r="N39" i="10"/>
  <c r="O39" i="10" s="1"/>
  <c r="N40" i="10"/>
  <c r="O40" i="10" s="1"/>
  <c r="N41" i="10"/>
  <c r="O41" i="10" s="1"/>
  <c r="N42" i="10"/>
  <c r="O42" i="10" s="1"/>
  <c r="N43" i="10"/>
  <c r="O43" i="10" s="1"/>
  <c r="N44" i="10"/>
  <c r="O44" i="10" s="1"/>
  <c r="N45" i="10"/>
  <c r="O45" i="10" s="1"/>
  <c r="N46" i="10"/>
  <c r="O46" i="10" s="1"/>
  <c r="N47" i="10"/>
  <c r="O47" i="10" s="1"/>
  <c r="N48" i="10"/>
  <c r="O48" i="10" s="1"/>
  <c r="N49" i="10"/>
  <c r="O49" i="10" s="1"/>
  <c r="N50" i="10"/>
  <c r="O50" i="10" s="1"/>
  <c r="N51" i="10"/>
  <c r="O51" i="10" s="1"/>
  <c r="N52" i="10"/>
  <c r="O52" i="10" s="1"/>
  <c r="N53" i="10"/>
  <c r="O53" i="10" s="1"/>
  <c r="N54" i="10"/>
  <c r="O54" i="10" s="1"/>
  <c r="N55" i="10"/>
  <c r="O55" i="10" s="1"/>
  <c r="N56" i="10"/>
  <c r="O56" i="10" s="1"/>
  <c r="N57" i="10"/>
  <c r="O57" i="10" s="1"/>
  <c r="N58" i="10"/>
  <c r="O58" i="10" s="1"/>
  <c r="N59" i="10"/>
  <c r="O59" i="10" s="1"/>
  <c r="N60" i="10"/>
  <c r="O60" i="10" s="1"/>
  <c r="N61" i="10"/>
  <c r="O61" i="10" s="1"/>
  <c r="N62" i="10"/>
  <c r="O62" i="10" s="1"/>
  <c r="N63" i="10"/>
  <c r="O63" i="10" s="1"/>
  <c r="N64" i="10"/>
  <c r="O64" i="10" s="1"/>
  <c r="N65" i="10"/>
  <c r="O65" i="10" s="1"/>
  <c r="N66" i="10"/>
  <c r="O66" i="10" s="1"/>
  <c r="N67" i="10"/>
  <c r="O67" i="10" s="1"/>
  <c r="N68" i="10"/>
  <c r="O68" i="10" s="1"/>
  <c r="N69" i="10"/>
  <c r="O69" i="10" s="1"/>
  <c r="N70" i="10"/>
  <c r="O70" i="10" s="1"/>
  <c r="N71" i="10"/>
  <c r="O71" i="10" s="1"/>
  <c r="N72" i="10"/>
  <c r="O72" i="10" s="1"/>
  <c r="N73" i="10"/>
  <c r="O73" i="10" s="1"/>
  <c r="N74" i="10"/>
  <c r="O74" i="10" s="1"/>
  <c r="N75" i="10"/>
  <c r="O75" i="10" s="1"/>
  <c r="N76" i="10"/>
  <c r="O76" i="10" s="1"/>
  <c r="N77" i="10"/>
  <c r="O77" i="10" s="1"/>
  <c r="N78" i="10"/>
  <c r="O78" i="10" s="1"/>
  <c r="N79" i="10"/>
  <c r="O79" i="10" s="1"/>
  <c r="N80" i="10"/>
  <c r="O80" i="10" s="1"/>
  <c r="N81" i="10"/>
  <c r="O81" i="10" s="1"/>
  <c r="N82" i="10"/>
  <c r="O82" i="10" s="1"/>
  <c r="N83" i="10"/>
  <c r="O83" i="10" s="1"/>
  <c r="N84" i="10"/>
  <c r="O84" i="10" s="1"/>
  <c r="N10" i="10"/>
  <c r="O10" i="10" s="1"/>
  <c r="M85" i="10"/>
  <c r="N7" i="10"/>
  <c r="O7" i="10" s="1"/>
  <c r="N5" i="10"/>
  <c r="O5" i="10" s="1"/>
  <c r="L85" i="10"/>
  <c r="K85" i="10"/>
  <c r="G27" i="5"/>
  <c r="F27" i="5"/>
  <c r="G13" i="5"/>
  <c r="F13" i="5"/>
  <c r="H11" i="5"/>
  <c r="H10" i="5"/>
  <c r="D27" i="5"/>
  <c r="E26" i="5"/>
  <c r="C27" i="5"/>
  <c r="D13" i="5"/>
  <c r="E12" i="5"/>
  <c r="C13" i="5"/>
  <c r="E25" i="5"/>
  <c r="I25" i="5" s="1"/>
  <c r="E11" i="5"/>
  <c r="E24" i="5"/>
  <c r="I24" i="5" s="1"/>
  <c r="E10" i="5"/>
  <c r="G35" i="3"/>
  <c r="H34" i="3"/>
  <c r="H35" i="3"/>
  <c r="I34" i="3"/>
  <c r="F35" i="3"/>
  <c r="G17" i="3"/>
  <c r="H16" i="3"/>
  <c r="H17" i="3"/>
  <c r="I16" i="3"/>
  <c r="F17" i="3"/>
  <c r="H33" i="3"/>
  <c r="I33" i="3"/>
  <c r="H15" i="3"/>
  <c r="I15" i="3"/>
  <c r="H32" i="3"/>
  <c r="I32" i="3"/>
  <c r="H14" i="3"/>
  <c r="I14" i="3"/>
  <c r="C17" i="3"/>
  <c r="D35" i="3"/>
  <c r="E34" i="3"/>
  <c r="E35" i="3"/>
  <c r="C35" i="3"/>
  <c r="D17" i="3"/>
  <c r="E16" i="3"/>
  <c r="E17" i="3"/>
  <c r="E33" i="3"/>
  <c r="E15" i="3"/>
  <c r="E32" i="3"/>
  <c r="E14" i="3"/>
  <c r="F32" i="8"/>
  <c r="E32" i="8"/>
  <c r="C32" i="8"/>
  <c r="B32" i="8"/>
  <c r="G31" i="8"/>
  <c r="D31" i="8"/>
  <c r="G30" i="8"/>
  <c r="D30" i="8"/>
  <c r="G29" i="8"/>
  <c r="D29" i="8"/>
  <c r="I86" i="9" l="1"/>
  <c r="I85" i="10"/>
  <c r="H86" i="9"/>
  <c r="H85" i="10" l="1"/>
  <c r="E5" i="8" l="1"/>
  <c r="D5" i="8"/>
  <c r="C5" i="8"/>
  <c r="G13" i="8" l="1"/>
  <c r="F13" i="8"/>
  <c r="H19" i="5"/>
  <c r="H20" i="5"/>
  <c r="H21" i="5"/>
  <c r="H22" i="5"/>
  <c r="H23" i="5"/>
  <c r="H18" i="5"/>
  <c r="H27" i="5" s="1"/>
  <c r="H5" i="5"/>
  <c r="H6" i="5"/>
  <c r="H7" i="5"/>
  <c r="H8" i="5"/>
  <c r="H9" i="5"/>
  <c r="H4" i="5"/>
  <c r="H13" i="5" s="1"/>
  <c r="E23" i="5"/>
  <c r="E19" i="5"/>
  <c r="E20" i="5"/>
  <c r="E21" i="5"/>
  <c r="E22" i="5"/>
  <c r="E5" i="5"/>
  <c r="E6" i="5"/>
  <c r="E7" i="5"/>
  <c r="E8" i="5"/>
  <c r="E9" i="5"/>
  <c r="E18" i="5"/>
  <c r="E27" i="5" s="1"/>
  <c r="E4" i="5"/>
  <c r="E13" i="5" s="1"/>
  <c r="C9" i="8"/>
  <c r="C12" i="8" s="1"/>
  <c r="C14" i="8" s="1"/>
  <c r="D9" i="8"/>
  <c r="D12" i="8" s="1"/>
  <c r="D14" i="8" s="1"/>
  <c r="E9" i="8"/>
  <c r="E12" i="8" s="1"/>
  <c r="E14" i="8" s="1"/>
  <c r="B9" i="8"/>
  <c r="B12" i="8" s="1"/>
  <c r="B14" i="8" s="1"/>
  <c r="G6" i="8"/>
  <c r="G7" i="8"/>
  <c r="G8" i="8"/>
  <c r="G9" i="8"/>
  <c r="G10" i="8"/>
  <c r="G11" i="8"/>
  <c r="F6" i="8"/>
  <c r="F7" i="8"/>
  <c r="F8" i="8"/>
  <c r="F9" i="8"/>
  <c r="F10" i="8"/>
  <c r="F11" i="8"/>
  <c r="D57" i="4"/>
  <c r="F57" i="4"/>
  <c r="G57" i="4"/>
  <c r="C57" i="4"/>
  <c r="D43" i="4"/>
  <c r="F43" i="4"/>
  <c r="G43" i="4"/>
  <c r="C43" i="4"/>
  <c r="D26" i="4"/>
  <c r="F26" i="4"/>
  <c r="G26" i="4"/>
  <c r="C26" i="4"/>
  <c r="D12" i="4"/>
  <c r="F12" i="4"/>
  <c r="G12" i="4"/>
  <c r="C12" i="4"/>
  <c r="E11" i="4"/>
  <c r="E23" i="4"/>
  <c r="E24" i="4"/>
  <c r="E25" i="4"/>
  <c r="E52" i="4"/>
  <c r="E53" i="4"/>
  <c r="E54" i="4"/>
  <c r="E55" i="4"/>
  <c r="E56" i="4"/>
  <c r="E38" i="4"/>
  <c r="E39" i="4"/>
  <c r="E40" i="4"/>
  <c r="E41" i="4"/>
  <c r="E42" i="4"/>
  <c r="E51" i="4"/>
  <c r="E57" i="4" s="1"/>
  <c r="E37" i="4"/>
  <c r="E43" i="4" s="1"/>
  <c r="H51" i="4"/>
  <c r="H57" i="4" s="1"/>
  <c r="H37" i="4"/>
  <c r="H43" i="4" s="1"/>
  <c r="H56" i="4"/>
  <c r="I56" i="4" s="1"/>
  <c r="H53" i="4"/>
  <c r="I53" i="4" s="1"/>
  <c r="H54" i="4"/>
  <c r="I54" i="4" s="1"/>
  <c r="H55" i="4"/>
  <c r="I55" i="4" s="1"/>
  <c r="H52" i="4"/>
  <c r="I52" i="4" s="1"/>
  <c r="H42" i="4"/>
  <c r="I42" i="4" s="1"/>
  <c r="H39" i="4"/>
  <c r="I39" i="4" s="1"/>
  <c r="H40" i="4"/>
  <c r="I40" i="4" s="1"/>
  <c r="H41" i="4"/>
  <c r="I41" i="4" s="1"/>
  <c r="H38" i="4"/>
  <c r="I38" i="4" s="1"/>
  <c r="H22" i="4"/>
  <c r="H23" i="4"/>
  <c r="I23" i="4" s="1"/>
  <c r="H24" i="4"/>
  <c r="I24" i="4" s="1"/>
  <c r="H25" i="4"/>
  <c r="I25" i="4" s="1"/>
  <c r="H21" i="4"/>
  <c r="H26" i="4" s="1"/>
  <c r="H8" i="4"/>
  <c r="H9" i="4"/>
  <c r="I9" i="4" s="1"/>
  <c r="H10" i="4"/>
  <c r="I10" i="4" s="1"/>
  <c r="H11" i="4"/>
  <c r="I11" i="4" s="1"/>
  <c r="H7" i="4"/>
  <c r="H12" i="4" s="1"/>
  <c r="E9" i="4"/>
  <c r="E10" i="4"/>
  <c r="H24" i="3"/>
  <c r="H25" i="3"/>
  <c r="H26" i="3"/>
  <c r="H27" i="3"/>
  <c r="H28" i="3"/>
  <c r="H29" i="3"/>
  <c r="H30" i="3"/>
  <c r="H31" i="3"/>
  <c r="H23" i="3"/>
  <c r="H6" i="3"/>
  <c r="H7" i="3"/>
  <c r="H8" i="3"/>
  <c r="H9" i="3"/>
  <c r="H10" i="3"/>
  <c r="H11" i="3"/>
  <c r="H12" i="3"/>
  <c r="H13" i="3"/>
  <c r="H5" i="3"/>
  <c r="E31" i="3"/>
  <c r="E13" i="3"/>
  <c r="E30" i="3"/>
  <c r="E12" i="3"/>
  <c r="E29" i="3"/>
  <c r="E11" i="3"/>
  <c r="G28" i="8"/>
  <c r="D28" i="8"/>
  <c r="I13" i="5" l="1"/>
  <c r="I4" i="5"/>
  <c r="I18" i="5"/>
  <c r="I31" i="3"/>
  <c r="I30" i="3"/>
  <c r="I29" i="3"/>
  <c r="I13" i="3"/>
  <c r="I12" i="3"/>
  <c r="I11" i="3"/>
  <c r="I9" i="5"/>
  <c r="I8" i="5"/>
  <c r="I7" i="5"/>
  <c r="I6" i="5"/>
  <c r="I5" i="5"/>
  <c r="I27" i="5"/>
  <c r="I23" i="5"/>
  <c r="I22" i="5"/>
  <c r="I21" i="5"/>
  <c r="I20" i="5"/>
  <c r="I19" i="5"/>
  <c r="D32" i="8"/>
  <c r="F5" i="8"/>
  <c r="F12" i="8" s="1"/>
  <c r="F14" i="8" s="1"/>
  <c r="J11" i="8"/>
  <c r="J10" i="8"/>
  <c r="J9" i="8"/>
  <c r="J8" i="8"/>
  <c r="J7" i="8"/>
  <c r="J6" i="8"/>
  <c r="G5" i="8"/>
  <c r="J13" i="8"/>
  <c r="G27" i="8"/>
  <c r="D27" i="8"/>
  <c r="G26" i="8"/>
  <c r="D26" i="8"/>
  <c r="J5" i="8" l="1"/>
  <c r="G12" i="8"/>
  <c r="E22" i="4"/>
  <c r="I22" i="4" s="1"/>
  <c r="E21" i="4"/>
  <c r="E26" i="4" s="1"/>
  <c r="E8" i="4"/>
  <c r="E7" i="4"/>
  <c r="E12" i="4" s="1"/>
  <c r="E28" i="3"/>
  <c r="E27" i="3"/>
  <c r="E26" i="3"/>
  <c r="E25" i="3"/>
  <c r="E24" i="3"/>
  <c r="I24" i="3" s="1"/>
  <c r="E23" i="3"/>
  <c r="E10" i="3"/>
  <c r="E9" i="3"/>
  <c r="E8" i="3"/>
  <c r="E7" i="3"/>
  <c r="E6" i="3"/>
  <c r="E5" i="3"/>
  <c r="G21" i="8"/>
  <c r="G22" i="8"/>
  <c r="G23" i="8"/>
  <c r="G24" i="8"/>
  <c r="G25" i="8"/>
  <c r="G32" i="8"/>
  <c r="G20" i="8"/>
  <c r="D25" i="8"/>
  <c r="D21" i="8"/>
  <c r="D22" i="8"/>
  <c r="D23" i="8"/>
  <c r="D24" i="8"/>
  <c r="I6" i="3" l="1"/>
  <c r="G14" i="8"/>
  <c r="J14" i="8" s="1"/>
  <c r="J12" i="8"/>
  <c r="I23" i="3"/>
  <c r="E85" i="10"/>
  <c r="E86" i="9"/>
  <c r="D86" i="9"/>
  <c r="C86" i="9"/>
  <c r="B86" i="9"/>
  <c r="N86" i="9" s="1"/>
  <c r="O86" i="9" s="1"/>
  <c r="C85" i="10" l="1"/>
  <c r="D85" i="10"/>
  <c r="B85" i="10"/>
  <c r="N85" i="10" s="1"/>
  <c r="O85" i="10" s="1"/>
  <c r="I7" i="4" l="1"/>
  <c r="I10" i="3" l="1"/>
  <c r="I9" i="3"/>
  <c r="I8" i="3"/>
  <c r="I7" i="3"/>
  <c r="I28" i="3"/>
  <c r="I27" i="3"/>
  <c r="I26" i="3"/>
  <c r="I25" i="3"/>
  <c r="I17" i="3"/>
  <c r="I12" i="4"/>
  <c r="I8" i="4"/>
  <c r="I26" i="4"/>
  <c r="I43" i="4"/>
  <c r="I57" i="4"/>
  <c r="I35" i="3"/>
  <c r="I21" i="4"/>
</calcChain>
</file>

<file path=xl/sharedStrings.xml><?xml version="1.0" encoding="utf-8"?>
<sst xmlns="http://schemas.openxmlformats.org/spreadsheetml/2006/main" count="462" uniqueCount="167">
  <si>
    <t>DOLASCI</t>
  </si>
  <si>
    <t>NOĆENJA</t>
  </si>
  <si>
    <t>Indeks</t>
  </si>
  <si>
    <t>Siječanj</t>
  </si>
  <si>
    <t>Veljača</t>
  </si>
  <si>
    <t>Ožujak</t>
  </si>
  <si>
    <t>Travanj</t>
  </si>
  <si>
    <t>Svibanj</t>
  </si>
  <si>
    <t>Lipanj</t>
  </si>
  <si>
    <t>UKUPNO</t>
  </si>
  <si>
    <t>TURISTIČKE ZAJEDNICE MJESTA ZATON</t>
  </si>
  <si>
    <t>INDEKS</t>
  </si>
  <si>
    <t>DOMAĆI</t>
  </si>
  <si>
    <t>STRANI</t>
  </si>
  <si>
    <t>siječanj</t>
  </si>
  <si>
    <t>veljača</t>
  </si>
  <si>
    <t>ožujak</t>
  </si>
  <si>
    <t>travanj</t>
  </si>
  <si>
    <t>svibanj</t>
  </si>
  <si>
    <t>lipanj</t>
  </si>
  <si>
    <t xml:space="preserve">Napomena: Vlasnici kuća i stanova za odmor (i članovi uže obitelji) koji plaćaju </t>
  </si>
  <si>
    <t>paušalnu boravišnu pristojbu, evidentiraju se 20 dana (15.07.-04.08.).</t>
  </si>
  <si>
    <t>UKUPNO (A+B)</t>
  </si>
  <si>
    <t>UKUPNO (A+B+C)</t>
  </si>
  <si>
    <t>A) Mjesto Zaton</t>
  </si>
  <si>
    <t>%</t>
  </si>
  <si>
    <t>Austrija</t>
  </si>
  <si>
    <t>Belgija</t>
  </si>
  <si>
    <t>Bjelorusija</t>
  </si>
  <si>
    <t>Bugarska</t>
  </si>
  <si>
    <t>Cipar</t>
  </si>
  <si>
    <t>Crna Gora</t>
  </si>
  <si>
    <t>Češka</t>
  </si>
  <si>
    <t>Danska</t>
  </si>
  <si>
    <t>Estonija</t>
  </si>
  <si>
    <t>Finska</t>
  </si>
  <si>
    <t>Francuska</t>
  </si>
  <si>
    <t>Grčka</t>
  </si>
  <si>
    <t>Irska</t>
  </si>
  <si>
    <t>Island</t>
  </si>
  <si>
    <t>Italija</t>
  </si>
  <si>
    <t>Letonija</t>
  </si>
  <si>
    <t>Litva</t>
  </si>
  <si>
    <t>Luksemburg</t>
  </si>
  <si>
    <t>Mađarska</t>
  </si>
  <si>
    <t>Makedonija</t>
  </si>
  <si>
    <t>Malta</t>
  </si>
  <si>
    <t>Nizozemska</t>
  </si>
  <si>
    <t>Norveška</t>
  </si>
  <si>
    <t>Njemačka</t>
  </si>
  <si>
    <t>Poljska</t>
  </si>
  <si>
    <t>Portugal</t>
  </si>
  <si>
    <t>Rumunjska</t>
  </si>
  <si>
    <t>Rusija</t>
  </si>
  <si>
    <t>Slovačka</t>
  </si>
  <si>
    <t>Slovenija</t>
  </si>
  <si>
    <t>Srbija</t>
  </si>
  <si>
    <t>Španjolska</t>
  </si>
  <si>
    <t>Švedska</t>
  </si>
  <si>
    <t>Švicarska</t>
  </si>
  <si>
    <t>Turska</t>
  </si>
  <si>
    <t>Ujedinjena Kraljevina</t>
  </si>
  <si>
    <t>Ukrajina</t>
  </si>
  <si>
    <t>Ostale europske zemlje</t>
  </si>
  <si>
    <t>Ostale afričke zemlje</t>
  </si>
  <si>
    <t>Kanada</t>
  </si>
  <si>
    <t>SAD</t>
  </si>
  <si>
    <t>Brazil</t>
  </si>
  <si>
    <t>Izrael</t>
  </si>
  <si>
    <t>Japan</t>
  </si>
  <si>
    <t>Kina</t>
  </si>
  <si>
    <t>Ostale azijske zemlje</t>
  </si>
  <si>
    <t>Australija</t>
  </si>
  <si>
    <t>Novi Zeland</t>
  </si>
  <si>
    <t>Ostale zemlje Oceanije</t>
  </si>
  <si>
    <t>Albanija</t>
  </si>
  <si>
    <t>Argentina</t>
  </si>
  <si>
    <t>BiH</t>
  </si>
  <si>
    <t>Čile</t>
  </si>
  <si>
    <t>Indija</t>
  </si>
  <si>
    <t>Indonezija</t>
  </si>
  <si>
    <t>Jordan</t>
  </si>
  <si>
    <t>Južnoafrička Rep.</t>
  </si>
  <si>
    <t>Katar</t>
  </si>
  <si>
    <t>Kazahstan</t>
  </si>
  <si>
    <t>Koreja</t>
  </si>
  <si>
    <t>Kuvajt</t>
  </si>
  <si>
    <t>Maroko</t>
  </si>
  <si>
    <t>Meksiko</t>
  </si>
  <si>
    <t>Oman</t>
  </si>
  <si>
    <t>Ost.zem. Juž. i sre.Am.</t>
  </si>
  <si>
    <t>Tunis</t>
  </si>
  <si>
    <t>Ujedineni Ar.Emirati</t>
  </si>
  <si>
    <t>Ostale izv.europske zemlje</t>
  </si>
  <si>
    <t>Ostale zemlje Sj. Amerike</t>
  </si>
  <si>
    <t>UKUPNO - DOMAĆI I STRANI</t>
  </si>
  <si>
    <t xml:space="preserve">                        </t>
  </si>
  <si>
    <t>TURISTIČKA ZAJEDNICA</t>
  </si>
  <si>
    <t>IZVJEŠĆE O TURISTIČKOM PROMETU</t>
  </si>
  <si>
    <t>Napomena: Podaci dobiveni od TZ Zadarske županije</t>
  </si>
  <si>
    <t>Dolasci</t>
  </si>
  <si>
    <t>Noćenja</t>
  </si>
  <si>
    <t>Hong Kong, Kina</t>
  </si>
  <si>
    <t>Kosovo</t>
  </si>
  <si>
    <t>Lihtenštajn</t>
  </si>
  <si>
    <t>Mako, Kina</t>
  </si>
  <si>
    <t>Tajland</t>
  </si>
  <si>
    <t>Tajvan, Kina</t>
  </si>
  <si>
    <t>2014/2013</t>
  </si>
  <si>
    <t>2014/13</t>
  </si>
  <si>
    <t>Srpanj</t>
  </si>
  <si>
    <t>Kolovz</t>
  </si>
  <si>
    <t>Rujan</t>
  </si>
  <si>
    <t xml:space="preserve"> - kampovi</t>
  </si>
  <si>
    <t xml:space="preserve"> - aparthoteli</t>
  </si>
  <si>
    <t xml:space="preserve"> - privatni smještaj</t>
  </si>
  <si>
    <t xml:space="preserve"> - apartmani</t>
  </si>
  <si>
    <t>B) Zaton Holiday Resort (50%)</t>
  </si>
  <si>
    <t>C) Vlasnici kuća i stanova za odmor (vikendice)</t>
  </si>
  <si>
    <t>Apartmani - Zaton Holiday Resort (50%)</t>
  </si>
  <si>
    <t>Kamp - Zaton Holiday Resort (50%)</t>
  </si>
  <si>
    <t>Vrsta smještaja</t>
  </si>
  <si>
    <t>Aparthoteli</t>
  </si>
  <si>
    <t>Apartmansko naselje</t>
  </si>
  <si>
    <t>Kampovi</t>
  </si>
  <si>
    <t>Privatni smještaj</t>
  </si>
  <si>
    <t>Broj objekata</t>
  </si>
  <si>
    <t>Broj smještajnih jedinica</t>
  </si>
  <si>
    <t>Broj ležaja</t>
  </si>
  <si>
    <t xml:space="preserve"> - kamp</t>
  </si>
  <si>
    <t>TABLICA 2.   Dolasci i noćenja</t>
  </si>
  <si>
    <t>TABLICA 3.   Dolasci i noćenja turista – po mjesecima</t>
  </si>
  <si>
    <t>VRSTA SMJEŠTAJA</t>
  </si>
  <si>
    <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5"/>
        <color theme="0"/>
        <rFont val="Calibri"/>
        <family val="2"/>
        <charset val="238"/>
        <scheme val="minor"/>
      </rPr>
      <t>MJESEC</t>
    </r>
  </si>
  <si>
    <t>MJESEC</t>
  </si>
  <si>
    <t>TABLICA 4.    Dolasci turista – mjesto Zaton</t>
  </si>
  <si>
    <t>TABLICA 5.   Noćenja turista – mjesto Zaton</t>
  </si>
  <si>
    <t>Kolovoz</t>
  </si>
  <si>
    <t>TABLICA 6.    Dolasci turista - apartmani</t>
  </si>
  <si>
    <t>TABLICA 7.   Noćenja turista - apartmani</t>
  </si>
  <si>
    <t>TABLICA 8.   Dolasci turista - kamp</t>
  </si>
  <si>
    <t>TABLICA 9.   Noćenja turista - kamp</t>
  </si>
  <si>
    <t>TABLICA 10.    Dolasci - Kuće i stanovi za odmor (vikendice)</t>
  </si>
  <si>
    <t>TABLICA 11.   Noćenja - Kuće i stanovi za odmor (vikendice)</t>
  </si>
  <si>
    <t xml:space="preserve">DOMAĆI </t>
  </si>
  <si>
    <t xml:space="preserve">INDEKS </t>
  </si>
  <si>
    <t>TABLICA 12.  Dolasci turista po zemljama</t>
  </si>
  <si>
    <t>TABLICA 13.  Noćenja turista po zemljama</t>
  </si>
  <si>
    <t xml:space="preserve">TABLICA 14.    Charter </t>
  </si>
  <si>
    <t xml:space="preserve">Prosječan </t>
  </si>
  <si>
    <t>boravak</t>
  </si>
  <si>
    <t>Tablica 1.  Vrsta smještaja i kapaciteti</t>
  </si>
  <si>
    <t>srpanj</t>
  </si>
  <si>
    <t>kolovoz</t>
  </si>
  <si>
    <t>rujan</t>
  </si>
  <si>
    <t>RAZDOBLJE</t>
  </si>
  <si>
    <t>INDEKS 2014/2013</t>
  </si>
  <si>
    <t>Listopad</t>
  </si>
  <si>
    <t>Studeni</t>
  </si>
  <si>
    <t>Prosinac</t>
  </si>
  <si>
    <t>ZA PERIOD 01.01.-31.12.2014.</t>
  </si>
  <si>
    <t>listopad</t>
  </si>
  <si>
    <t>studeni</t>
  </si>
  <si>
    <t>prosinac</t>
  </si>
  <si>
    <t>Zaton, siječanj 2015.</t>
  </si>
  <si>
    <t>Broj kuća i stanova za odmor:  347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</si>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</sst>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Arial Black"/>
      <family val="2"/>
      <charset val="238"/>
    </font>
    <font>
      <sz val="12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3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left" indent="5"/>
    </xf>
    <xf numFmtId="0" fontId="1" fillId="0" borderId="0" xfId="0" applyFont="1" applyAlignment="1">
      <alignment horizontal="left" indent="2"/>
    </xf>
    <xf numFmtId="0" fontId="0" fillId="0" borderId="0" xfId="0" applyFont="1"/>
    <xf numFmtId="0" fontId="11" fillId="0" borderId="0" xfId="0" applyFont="1"/>
    <xf numFmtId="0" fontId="10" fillId="0" borderId="0" xfId="0" applyFont="1"/>
    <xf numFmtId="0" fontId="0" fillId="0" borderId="10" xfId="0" applyFont="1" applyBorder="1"/>
    <xf numFmtId="0" fontId="0" fillId="0" borderId="0" xfId="0" applyBorder="1"/>
    <xf numFmtId="0" fontId="12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2" fontId="15" fillId="0" borderId="0" xfId="0" applyNumberFormat="1" applyFont="1"/>
    <xf numFmtId="0" fontId="0" fillId="0" borderId="17" xfId="0" applyBorder="1"/>
    <xf numFmtId="0" fontId="10" fillId="0" borderId="0" xfId="0" applyFont="1" applyBorder="1"/>
    <xf numFmtId="0" fontId="0" fillId="0" borderId="0" xfId="0" applyFont="1" applyBorder="1"/>
    <xf numFmtId="0" fontId="0" fillId="0" borderId="11" xfId="0" applyBorder="1"/>
    <xf numFmtId="0" fontId="18" fillId="3" borderId="20" xfId="0" applyFont="1" applyFill="1" applyBorder="1"/>
    <xf numFmtId="0" fontId="18" fillId="3" borderId="12" xfId="0" applyFont="1" applyFill="1" applyBorder="1"/>
    <xf numFmtId="0" fontId="17" fillId="3" borderId="13" xfId="0" applyFont="1" applyFill="1" applyBorder="1" applyAlignment="1">
      <alignment horizontal="center" vertical="center"/>
    </xf>
    <xf numFmtId="0" fontId="18" fillId="3" borderId="19" xfId="0" applyFont="1" applyFill="1" applyBorder="1"/>
    <xf numFmtId="0" fontId="17" fillId="3" borderId="21" xfId="0" applyFont="1" applyFill="1" applyBorder="1" applyAlignment="1">
      <alignment horizontal="center" vertical="top"/>
    </xf>
    <xf numFmtId="0" fontId="17" fillId="3" borderId="11" xfId="0" applyFont="1" applyFill="1" applyBorder="1" applyAlignment="1">
      <alignment horizontal="center" vertical="center"/>
    </xf>
    <xf numFmtId="0" fontId="19" fillId="2" borderId="11" xfId="0" applyFont="1" applyFill="1" applyBorder="1"/>
    <xf numFmtId="0" fontId="11" fillId="0" borderId="11" xfId="0" applyFont="1" applyBorder="1" applyAlignment="1">
      <alignment horizontal="right" vertical="top" wrapText="1"/>
    </xf>
    <xf numFmtId="0" fontId="11" fillId="0" borderId="19" xfId="0" applyFont="1" applyBorder="1" applyAlignment="1">
      <alignment horizontal="right" vertical="top" wrapText="1"/>
    </xf>
    <xf numFmtId="0" fontId="11" fillId="0" borderId="21" xfId="0" applyFont="1" applyBorder="1" applyAlignment="1">
      <alignment horizontal="right" vertical="top" wrapText="1"/>
    </xf>
    <xf numFmtId="0" fontId="20" fillId="4" borderId="11" xfId="0" applyFont="1" applyFill="1" applyBorder="1" applyAlignment="1">
      <alignment vertical="top" wrapText="1"/>
    </xf>
    <xf numFmtId="0" fontId="20" fillId="4" borderId="11" xfId="0" applyFont="1" applyFill="1" applyBorder="1" applyAlignment="1">
      <alignment horizontal="right" vertical="top" wrapText="1"/>
    </xf>
    <xf numFmtId="0" fontId="12" fillId="0" borderId="11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right" vertical="top" wrapText="1"/>
    </xf>
    <xf numFmtId="2" fontId="22" fillId="0" borderId="21" xfId="0" applyNumberFormat="1" applyFont="1" applyBorder="1" applyAlignment="1">
      <alignment horizontal="right" vertical="top" wrapText="1"/>
    </xf>
    <xf numFmtId="2" fontId="11" fillId="0" borderId="11" xfId="0" applyNumberFormat="1" applyFont="1" applyBorder="1" applyAlignment="1">
      <alignment horizontal="right" vertical="top" wrapText="1"/>
    </xf>
    <xf numFmtId="2" fontId="22" fillId="0" borderId="11" xfId="0" applyNumberFormat="1" applyFont="1" applyBorder="1" applyAlignment="1">
      <alignment horizontal="right" vertical="top" wrapText="1"/>
    </xf>
    <xf numFmtId="0" fontId="12" fillId="0" borderId="11" xfId="0" applyFont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 wrapText="1"/>
    </xf>
    <xf numFmtId="2" fontId="20" fillId="4" borderId="20" xfId="0" applyNumberFormat="1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24" xfId="0" applyFont="1" applyFill="1" applyBorder="1" applyAlignment="1">
      <alignment vertical="center" wrapText="1"/>
    </xf>
    <xf numFmtId="0" fontId="20" fillId="4" borderId="21" xfId="0" applyFont="1" applyFill="1" applyBorder="1" applyAlignment="1">
      <alignment vertical="center" wrapText="1"/>
    </xf>
    <xf numFmtId="0" fontId="12" fillId="0" borderId="12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1" fillId="0" borderId="25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 vertical="top" wrapText="1"/>
    </xf>
    <xf numFmtId="2" fontId="20" fillId="4" borderId="1" xfId="0" applyNumberFormat="1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20" fillId="4" borderId="5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2" fontId="20" fillId="4" borderId="7" xfId="0" applyNumberFormat="1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4" borderId="11" xfId="0" applyFont="1" applyFill="1" applyBorder="1"/>
    <xf numFmtId="0" fontId="20" fillId="4" borderId="11" xfId="0" applyFont="1" applyFill="1" applyBorder="1"/>
    <xf numFmtId="0" fontId="20" fillId="4" borderId="11" xfId="0" applyFont="1" applyFill="1" applyBorder="1" applyAlignment="1">
      <alignment horizontal="center" vertical="center" wrapText="1"/>
    </xf>
    <xf numFmtId="2" fontId="20" fillId="4" borderId="11" xfId="0" applyNumberFormat="1" applyFont="1" applyFill="1" applyBorder="1" applyAlignment="1">
      <alignment horizontal="right" vertical="top" wrapText="1"/>
    </xf>
    <xf numFmtId="0" fontId="26" fillId="2" borderId="3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right" vertical="top" wrapText="1"/>
    </xf>
    <xf numFmtId="0" fontId="26" fillId="0" borderId="12" xfId="0" applyFont="1" applyBorder="1" applyAlignment="1">
      <alignment horizontal="right" vertical="top" wrapText="1"/>
    </xf>
    <xf numFmtId="0" fontId="20" fillId="4" borderId="6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17" xfId="0" applyFont="1" applyBorder="1"/>
    <xf numFmtId="0" fontId="20" fillId="4" borderId="2" xfId="0" applyFont="1" applyFill="1" applyBorder="1" applyAlignment="1">
      <alignment horizontal="center" vertical="center" wrapText="1"/>
    </xf>
    <xf numFmtId="2" fontId="20" fillId="4" borderId="4" xfId="0" applyNumberFormat="1" applyFont="1" applyFill="1" applyBorder="1" applyAlignment="1">
      <alignment horizontal="center" vertical="top" wrapText="1"/>
    </xf>
    <xf numFmtId="0" fontId="21" fillId="4" borderId="11" xfId="0" applyFont="1" applyFill="1" applyBorder="1" applyAlignment="1">
      <alignment horizontal="right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0" fillId="0" borderId="18" xfId="0" applyFont="1" applyBorder="1"/>
    <xf numFmtId="0" fontId="12" fillId="0" borderId="21" xfId="0" applyFont="1" applyBorder="1" applyAlignment="1">
      <alignment horizontal="right" vertical="top" wrapText="1"/>
    </xf>
    <xf numFmtId="0" fontId="11" fillId="0" borderId="12" xfId="0" applyFont="1" applyBorder="1" applyAlignment="1">
      <alignment vertical="top"/>
    </xf>
    <xf numFmtId="0" fontId="11" fillId="0" borderId="11" xfId="0" applyFont="1" applyBorder="1" applyAlignment="1">
      <alignment vertical="top" wrapText="1"/>
    </xf>
    <xf numFmtId="2" fontId="20" fillId="4" borderId="11" xfId="0" applyNumberFormat="1" applyFont="1" applyFill="1" applyBorder="1" applyAlignment="1">
      <alignment horizontal="center" vertical="top" wrapText="1"/>
    </xf>
    <xf numFmtId="0" fontId="0" fillId="0" borderId="22" xfId="0" applyBorder="1"/>
    <xf numFmtId="2" fontId="20" fillId="4" borderId="20" xfId="0" applyNumberFormat="1" applyFont="1" applyFill="1" applyBorder="1" applyAlignment="1">
      <alignment horizontal="center" vertical="top" wrapText="1"/>
    </xf>
    <xf numFmtId="0" fontId="30" fillId="0" borderId="0" xfId="0" applyFont="1"/>
    <xf numFmtId="0" fontId="28" fillId="0" borderId="11" xfId="0" applyFont="1" applyBorder="1"/>
    <xf numFmtId="0" fontId="25" fillId="4" borderId="12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right"/>
    </xf>
    <xf numFmtId="0" fontId="28" fillId="0" borderId="0" xfId="0" applyFont="1" applyBorder="1"/>
    <xf numFmtId="0" fontId="30" fillId="0" borderId="0" xfId="0" applyFont="1" applyBorder="1" applyAlignment="1">
      <alignment horizontal="right"/>
    </xf>
    <xf numFmtId="0" fontId="30" fillId="0" borderId="11" xfId="0" applyFont="1" applyBorder="1"/>
    <xf numFmtId="0" fontId="30" fillId="0" borderId="12" xfId="0" applyFont="1" applyBorder="1"/>
    <xf numFmtId="2" fontId="30" fillId="0" borderId="11" xfId="0" applyNumberFormat="1" applyFont="1" applyBorder="1" applyAlignment="1">
      <alignment horizontal="right"/>
    </xf>
    <xf numFmtId="0" fontId="30" fillId="0" borderId="13" xfId="0" applyFont="1" applyBorder="1"/>
    <xf numFmtId="2" fontId="30" fillId="0" borderId="13" xfId="0" applyNumberFormat="1" applyFont="1" applyBorder="1" applyAlignment="1">
      <alignment horizontal="right"/>
    </xf>
    <xf numFmtId="0" fontId="28" fillId="0" borderId="12" xfId="0" applyFont="1" applyBorder="1"/>
    <xf numFmtId="0" fontId="30" fillId="0" borderId="16" xfId="0" applyFont="1" applyBorder="1"/>
    <xf numFmtId="2" fontId="30" fillId="0" borderId="14" xfId="0" applyNumberFormat="1" applyFont="1" applyBorder="1" applyAlignment="1">
      <alignment horizontal="right"/>
    </xf>
    <xf numFmtId="0" fontId="30" fillId="0" borderId="10" xfId="0" applyFont="1" applyBorder="1"/>
    <xf numFmtId="2" fontId="30" fillId="0" borderId="15" xfId="0" applyNumberFormat="1" applyFont="1" applyBorder="1" applyAlignment="1">
      <alignment horizontal="right"/>
    </xf>
    <xf numFmtId="0" fontId="28" fillId="0" borderId="11" xfId="1" applyFont="1" applyBorder="1"/>
    <xf numFmtId="0" fontId="28" fillId="0" borderId="12" xfId="1" applyFont="1" applyBorder="1"/>
    <xf numFmtId="0" fontId="30" fillId="0" borderId="11" xfId="1" applyFont="1" applyBorder="1"/>
    <xf numFmtId="0" fontId="30" fillId="0" borderId="12" xfId="1" applyFont="1" applyBorder="1"/>
    <xf numFmtId="0" fontId="31" fillId="0" borderId="0" xfId="0" applyFont="1"/>
    <xf numFmtId="0" fontId="25" fillId="4" borderId="11" xfId="0" applyFont="1" applyFill="1" applyBorder="1" applyAlignment="1">
      <alignment horizontal="center"/>
    </xf>
    <xf numFmtId="0" fontId="25" fillId="4" borderId="11" xfId="0" applyFont="1" applyFill="1" applyBorder="1"/>
    <xf numFmtId="0" fontId="32" fillId="0" borderId="0" xfId="0" applyFont="1"/>
    <xf numFmtId="0" fontId="28" fillId="2" borderId="11" xfId="0" applyFont="1" applyFill="1" applyBorder="1"/>
    <xf numFmtId="0" fontId="20" fillId="4" borderId="11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9" xfId="0" applyFont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top" wrapText="1"/>
    </xf>
    <xf numFmtId="2" fontId="12" fillId="0" borderId="11" xfId="0" applyNumberFormat="1" applyFont="1" applyFill="1" applyBorder="1" applyAlignment="1">
      <alignment horizontal="center" vertical="top" wrapText="1"/>
    </xf>
    <xf numFmtId="2" fontId="12" fillId="0" borderId="20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2" fontId="11" fillId="0" borderId="21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wrapText="1"/>
    </xf>
    <xf numFmtId="0" fontId="20" fillId="4" borderId="21" xfId="0" applyFont="1" applyFill="1" applyBorder="1" applyAlignment="1">
      <alignment horizontal="center" vertical="top" wrapText="1"/>
    </xf>
    <xf numFmtId="0" fontId="21" fillId="4" borderId="20" xfId="0" applyFont="1" applyFill="1" applyBorder="1" applyAlignment="1">
      <alignment horizontal="center" vertical="top" wrapText="1"/>
    </xf>
    <xf numFmtId="0" fontId="21" fillId="4" borderId="24" xfId="0" applyFont="1" applyFill="1" applyBorder="1" applyAlignment="1">
      <alignment horizontal="center" vertical="top" wrapText="1"/>
    </xf>
    <xf numFmtId="0" fontId="21" fillId="4" borderId="21" xfId="0" applyFont="1" applyFill="1" applyBorder="1" applyAlignment="1">
      <alignment horizontal="center" vertical="top" wrapText="1"/>
    </xf>
    <xf numFmtId="0" fontId="20" fillId="4" borderId="11" xfId="0" applyFont="1" applyFill="1" applyBorder="1" applyAlignment="1">
      <alignment horizontal="center" vertical="top" wrapText="1"/>
    </xf>
    <xf numFmtId="0" fontId="20" fillId="4" borderId="20" xfId="0" applyFont="1" applyFill="1" applyBorder="1" applyAlignment="1">
      <alignment horizontal="center" vertical="top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top" wrapText="1"/>
    </xf>
    <xf numFmtId="0" fontId="20" fillId="4" borderId="16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9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180975</xdr:rowOff>
    </xdr:from>
    <xdr:to>
      <xdr:col>10</xdr:col>
      <xdr:colOff>180975</xdr:colOff>
      <xdr:row>11</xdr:row>
      <xdr:rowOff>247650</xdr:rowOff>
    </xdr:to>
    <xdr:pic>
      <xdr:nvPicPr>
        <xdr:cNvPr id="3" name="Picture 2" descr="logo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5" y="857250"/>
          <a:ext cx="3657600" cy="1790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5"/>
  <sheetViews>
    <sheetView tabSelected="1" topLeftCell="B7" workbookViewId="0">
      <selection activeCell="G22" sqref="G22"/>
    </sheetView>
  </sheetViews>
  <sheetFormatPr defaultRowHeight="15" x14ac:dyDescent="0.25"/>
  <sheetData>
    <row r="1" spans="3:7" ht="15.75" x14ac:dyDescent="0.25">
      <c r="C1" s="4"/>
    </row>
    <row r="2" spans="3:7" ht="15.75" x14ac:dyDescent="0.25">
      <c r="C2" s="20"/>
    </row>
    <row r="3" spans="3:7" ht="21.75" x14ac:dyDescent="0.4">
      <c r="C3" s="3"/>
      <c r="G3" s="21" t="s">
        <v>97</v>
      </c>
    </row>
    <row r="5" spans="3:7" ht="15.75" x14ac:dyDescent="0.25">
      <c r="C5" s="4"/>
    </row>
    <row r="6" spans="3:7" ht="15.75" x14ac:dyDescent="0.25">
      <c r="C6" s="4"/>
    </row>
    <row r="7" spans="3:7" ht="15.75" x14ac:dyDescent="0.25">
      <c r="C7" s="4"/>
    </row>
    <row r="8" spans="3:7" ht="15.75" x14ac:dyDescent="0.25">
      <c r="C8" s="4"/>
    </row>
    <row r="9" spans="3:7" ht="15.75" x14ac:dyDescent="0.25">
      <c r="C9" s="5"/>
    </row>
    <row r="10" spans="3:7" ht="15.75" x14ac:dyDescent="0.25">
      <c r="C10" s="4"/>
    </row>
    <row r="11" spans="3:7" ht="26.25" x14ac:dyDescent="0.4">
      <c r="C11" s="6"/>
    </row>
    <row r="12" spans="3:7" ht="26.25" x14ac:dyDescent="0.4">
      <c r="C12" s="6"/>
    </row>
    <row r="13" spans="3:7" ht="26.25" x14ac:dyDescent="0.4">
      <c r="C13" s="6"/>
    </row>
    <row r="14" spans="3:7" ht="26.25" x14ac:dyDescent="0.4">
      <c r="C14" s="6"/>
    </row>
    <row r="15" spans="3:7" ht="26.25" x14ac:dyDescent="0.4">
      <c r="C15" s="6"/>
    </row>
    <row r="16" spans="3:7" ht="26.25" x14ac:dyDescent="0.4">
      <c r="C16" s="6"/>
      <c r="G16" s="22" t="s">
        <v>98</v>
      </c>
    </row>
    <row r="17" spans="3:7" ht="23.25" x14ac:dyDescent="0.35">
      <c r="C17" s="7"/>
      <c r="G17" s="21" t="s">
        <v>10</v>
      </c>
    </row>
    <row r="18" spans="3:7" ht="23.25" x14ac:dyDescent="0.35">
      <c r="C18" s="7"/>
      <c r="G18" s="21" t="s">
        <v>160</v>
      </c>
    </row>
    <row r="19" spans="3:7" ht="37.5" x14ac:dyDescent="0.5">
      <c r="C19" s="8"/>
    </row>
    <row r="20" spans="3:7" ht="37.5" x14ac:dyDescent="0.5">
      <c r="C20" s="8"/>
    </row>
    <row r="21" spans="3:7" ht="26.25" x14ac:dyDescent="0.4">
      <c r="C21" s="6"/>
    </row>
    <row r="22" spans="3:7" ht="15.75" x14ac:dyDescent="0.25">
      <c r="C22" s="4"/>
      <c r="G22" t="s">
        <v>164</v>
      </c>
    </row>
    <row r="23" spans="3:7" ht="15.75" x14ac:dyDescent="0.25">
      <c r="C23" s="4"/>
    </row>
    <row r="24" spans="3:7" ht="15.75" x14ac:dyDescent="0.25">
      <c r="C24" s="9"/>
    </row>
    <row r="25" spans="3:7" ht="15.75" x14ac:dyDescent="0.25">
      <c r="C25" s="9"/>
    </row>
    <row r="26" spans="3:7" ht="15.75" x14ac:dyDescent="0.25">
      <c r="C26" s="9"/>
    </row>
    <row r="27" spans="3:7" ht="15.75" x14ac:dyDescent="0.25">
      <c r="C27" s="9"/>
    </row>
    <row r="28" spans="3:7" ht="15.75" x14ac:dyDescent="0.25">
      <c r="C28" s="9"/>
    </row>
    <row r="29" spans="3:7" ht="15.75" x14ac:dyDescent="0.25">
      <c r="C29" s="9"/>
    </row>
    <row r="30" spans="3:7" ht="15.75" x14ac:dyDescent="0.25">
      <c r="C30" s="9"/>
    </row>
    <row r="31" spans="3:7" ht="15.75" x14ac:dyDescent="0.25">
      <c r="C31" s="9"/>
    </row>
    <row r="32" spans="3:7" ht="15.75" x14ac:dyDescent="0.25">
      <c r="C32" s="9"/>
    </row>
    <row r="33" spans="3:3" ht="15.75" x14ac:dyDescent="0.25">
      <c r="C33" s="10"/>
    </row>
    <row r="34" spans="3:3" ht="15.75" x14ac:dyDescent="0.25">
      <c r="C34" s="9"/>
    </row>
    <row r="35" spans="3:3" ht="15.75" x14ac:dyDescent="0.25">
      <c r="C35" s="9"/>
    </row>
  </sheetData>
  <pageMargins left="0.7" right="0.7" top="0.75" bottom="0.75" header="0.3" footer="0.3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" sqref="G8"/>
    </sheetView>
  </sheetViews>
  <sheetFormatPr defaultRowHeight="15" x14ac:dyDescent="0.25"/>
  <cols>
    <col min="1" max="1" width="19.42578125" customWidth="1"/>
    <col min="2" max="2" width="15.7109375" customWidth="1"/>
    <col min="3" max="3" width="22.42578125" customWidth="1"/>
    <col min="4" max="4" width="15.28515625" customWidth="1"/>
    <col min="5" max="5" width="15.42578125" customWidth="1"/>
    <col min="6" max="6" width="22.5703125" customWidth="1"/>
    <col min="7" max="7" width="14.5703125" customWidth="1"/>
  </cols>
  <sheetData>
    <row r="1" spans="1:7" s="19" customFormat="1" ht="15.75" x14ac:dyDescent="0.25">
      <c r="A1" s="19" t="s">
        <v>151</v>
      </c>
    </row>
    <row r="3" spans="1:7" x14ac:dyDescent="0.25">
      <c r="A3" s="29"/>
      <c r="B3" s="30"/>
      <c r="C3" s="31">
        <v>2013</v>
      </c>
      <c r="D3" s="32"/>
      <c r="E3" s="30"/>
      <c r="F3" s="31">
        <v>2014</v>
      </c>
      <c r="G3" s="32"/>
    </row>
    <row r="4" spans="1:7" ht="34.5" customHeight="1" x14ac:dyDescent="0.25">
      <c r="A4" s="33" t="s">
        <v>121</v>
      </c>
      <c r="B4" s="34" t="s">
        <v>126</v>
      </c>
      <c r="C4" s="34" t="s">
        <v>127</v>
      </c>
      <c r="D4" s="34" t="s">
        <v>128</v>
      </c>
      <c r="E4" s="34" t="s">
        <v>126</v>
      </c>
      <c r="F4" s="34" t="s">
        <v>127</v>
      </c>
      <c r="G4" s="34" t="s">
        <v>128</v>
      </c>
    </row>
    <row r="5" spans="1:7" ht="22.5" customHeight="1" x14ac:dyDescent="0.25">
      <c r="A5" s="35" t="s">
        <v>122</v>
      </c>
      <c r="B5" s="28">
        <v>2</v>
      </c>
      <c r="C5" s="28">
        <v>33</v>
      </c>
      <c r="D5" s="28">
        <v>73</v>
      </c>
      <c r="E5" s="28">
        <v>2</v>
      </c>
      <c r="F5" s="28">
        <v>33</v>
      </c>
      <c r="G5" s="28">
        <v>73</v>
      </c>
    </row>
    <row r="6" spans="1:7" ht="23.25" customHeight="1" x14ac:dyDescent="0.25">
      <c r="A6" s="35" t="s">
        <v>123</v>
      </c>
      <c r="B6" s="28">
        <v>1</v>
      </c>
      <c r="C6" s="28">
        <v>593</v>
      </c>
      <c r="D6" s="28">
        <v>2323</v>
      </c>
      <c r="E6" s="28">
        <v>1</v>
      </c>
      <c r="F6" s="28">
        <v>597</v>
      </c>
      <c r="G6" s="28">
        <v>2323</v>
      </c>
    </row>
    <row r="7" spans="1:7" ht="21.75" customHeight="1" x14ac:dyDescent="0.25">
      <c r="A7" s="35" t="s">
        <v>124</v>
      </c>
      <c r="B7" s="28">
        <v>2</v>
      </c>
      <c r="C7" s="28">
        <v>1530</v>
      </c>
      <c r="D7" s="28">
        <v>4590</v>
      </c>
      <c r="E7" s="28">
        <v>2</v>
      </c>
      <c r="F7" s="28">
        <v>1560</v>
      </c>
      <c r="G7" s="28">
        <v>4680</v>
      </c>
    </row>
    <row r="8" spans="1:7" ht="21.75" customHeight="1" x14ac:dyDescent="0.25">
      <c r="A8" s="35" t="s">
        <v>125</v>
      </c>
      <c r="B8" s="28">
        <v>101</v>
      </c>
      <c r="C8" s="28">
        <v>323</v>
      </c>
      <c r="D8" s="28">
        <v>1002</v>
      </c>
      <c r="E8" s="28">
        <v>119</v>
      </c>
      <c r="F8" s="28">
        <v>342</v>
      </c>
      <c r="G8" s="28">
        <v>1182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I35"/>
  <sheetViews>
    <sheetView zoomScale="75" zoomScaleNormal="75" workbookViewId="0">
      <selection activeCell="N7" sqref="N7"/>
    </sheetView>
  </sheetViews>
  <sheetFormatPr defaultRowHeight="15.75" x14ac:dyDescent="0.25"/>
  <cols>
    <col min="1" max="1" width="28.7109375" style="15" customWidth="1"/>
    <col min="2" max="2" width="10.85546875" customWidth="1"/>
    <col min="3" max="3" width="9.42578125" customWidth="1"/>
    <col min="4" max="4" width="11" customWidth="1"/>
    <col min="5" max="5" width="9.85546875" bestFit="1" customWidth="1"/>
    <col min="6" max="6" width="11.7109375" customWidth="1"/>
    <col min="7" max="7" width="12.140625" style="23" customWidth="1"/>
    <col min="8" max="8" width="11.140625" customWidth="1"/>
    <col min="9" max="10" width="11.85546875" customWidth="1"/>
  </cols>
  <sheetData>
    <row r="1" spans="1:685" x14ac:dyDescent="0.25">
      <c r="A1" s="19" t="s">
        <v>130</v>
      </c>
    </row>
    <row r="2" spans="1:685" ht="21.75" customHeight="1" x14ac:dyDescent="0.25">
      <c r="A2" s="174">
        <v>2014</v>
      </c>
      <c r="B2" s="176" t="s">
        <v>0</v>
      </c>
      <c r="C2" s="177"/>
      <c r="D2" s="176" t="s">
        <v>1</v>
      </c>
      <c r="E2" s="177"/>
      <c r="F2" s="176" t="s">
        <v>9</v>
      </c>
      <c r="G2" s="180"/>
      <c r="H2" s="170" t="s">
        <v>11</v>
      </c>
      <c r="I2" s="171"/>
      <c r="J2" s="160" t="s">
        <v>149</v>
      </c>
    </row>
    <row r="3" spans="1:685" x14ac:dyDescent="0.25">
      <c r="A3" s="175"/>
      <c r="B3" s="178"/>
      <c r="C3" s="179"/>
      <c r="D3" s="178"/>
      <c r="E3" s="179"/>
      <c r="F3" s="178"/>
      <c r="G3" s="181"/>
      <c r="H3" s="172" t="s">
        <v>109</v>
      </c>
      <c r="I3" s="173"/>
      <c r="J3" s="161" t="s">
        <v>150</v>
      </c>
    </row>
    <row r="4" spans="1:685" s="16" customFormat="1" x14ac:dyDescent="0.25">
      <c r="A4" s="51" t="s">
        <v>132</v>
      </c>
      <c r="B4" s="52" t="s">
        <v>12</v>
      </c>
      <c r="C4" s="53" t="s">
        <v>13</v>
      </c>
      <c r="D4" s="53" t="s">
        <v>12</v>
      </c>
      <c r="E4" s="53" t="s">
        <v>13</v>
      </c>
      <c r="F4" s="53" t="s">
        <v>0</v>
      </c>
      <c r="G4" s="53" t="s">
        <v>1</v>
      </c>
      <c r="H4" s="54" t="s">
        <v>0</v>
      </c>
      <c r="I4" s="55" t="s">
        <v>1</v>
      </c>
      <c r="J4" s="159">
        <v>2014</v>
      </c>
    </row>
    <row r="5" spans="1:685" s="17" customFormat="1" ht="20.25" customHeight="1" x14ac:dyDescent="0.25">
      <c r="A5" s="56" t="s">
        <v>24</v>
      </c>
      <c r="B5" s="99">
        <f t="shared" ref="B5:G5" si="0">B6+B7+B8</f>
        <v>1809</v>
      </c>
      <c r="C5" s="99">
        <f t="shared" si="0"/>
        <v>12229</v>
      </c>
      <c r="D5" s="99">
        <f t="shared" si="0"/>
        <v>10323</v>
      </c>
      <c r="E5" s="99">
        <f t="shared" si="0"/>
        <v>79109</v>
      </c>
      <c r="F5" s="99">
        <f t="shared" si="0"/>
        <v>14038</v>
      </c>
      <c r="G5" s="99">
        <f t="shared" si="0"/>
        <v>89432</v>
      </c>
      <c r="H5" s="150">
        <v>111.56</v>
      </c>
      <c r="I5" s="155">
        <v>109.87</v>
      </c>
      <c r="J5" s="151">
        <f>G5/F5</f>
        <v>6.3707080780737995</v>
      </c>
      <c r="K5" s="108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</row>
    <row r="6" spans="1:685" s="27" customFormat="1" ht="21" customHeight="1" x14ac:dyDescent="0.25">
      <c r="A6" s="110" t="s">
        <v>115</v>
      </c>
      <c r="B6" s="38">
        <v>1443</v>
      </c>
      <c r="C6" s="37">
        <v>8232</v>
      </c>
      <c r="D6" s="36">
        <v>9337</v>
      </c>
      <c r="E6" s="36">
        <v>63199</v>
      </c>
      <c r="F6" s="99">
        <f t="shared" ref="F6:F11" si="1">B6+C6</f>
        <v>9675</v>
      </c>
      <c r="G6" s="100">
        <f t="shared" ref="G6:G11" si="2">D6+E6</f>
        <v>72536</v>
      </c>
      <c r="H6" s="156">
        <v>105.32</v>
      </c>
      <c r="I6" s="157">
        <v>107.56</v>
      </c>
      <c r="J6" s="151">
        <f t="shared" ref="J6:J14" si="3">G6/F6</f>
        <v>7.4972609819121443</v>
      </c>
      <c r="K6" s="108"/>
    </row>
    <row r="7" spans="1:685" s="27" customFormat="1" ht="20.25" customHeight="1" x14ac:dyDescent="0.25">
      <c r="A7" s="110" t="s">
        <v>114</v>
      </c>
      <c r="B7" s="38">
        <v>289</v>
      </c>
      <c r="C7" s="37">
        <v>1084</v>
      </c>
      <c r="D7" s="36">
        <v>697</v>
      </c>
      <c r="E7" s="36">
        <v>3494</v>
      </c>
      <c r="F7" s="99">
        <f t="shared" si="1"/>
        <v>1373</v>
      </c>
      <c r="G7" s="100">
        <f t="shared" si="2"/>
        <v>4191</v>
      </c>
      <c r="H7" s="156">
        <v>139.82</v>
      </c>
      <c r="I7" s="158">
        <v>120.67</v>
      </c>
      <c r="J7" s="151">
        <f t="shared" si="3"/>
        <v>3.0524399126001458</v>
      </c>
      <c r="K7" s="108"/>
    </row>
    <row r="8" spans="1:685" s="27" customFormat="1" ht="20.25" customHeight="1" x14ac:dyDescent="0.25">
      <c r="A8" s="110" t="s">
        <v>113</v>
      </c>
      <c r="B8" s="62">
        <v>77</v>
      </c>
      <c r="C8" s="37">
        <v>2913</v>
      </c>
      <c r="D8" s="36">
        <v>289</v>
      </c>
      <c r="E8" s="36">
        <v>12416</v>
      </c>
      <c r="F8" s="99">
        <f t="shared" si="1"/>
        <v>2990</v>
      </c>
      <c r="G8" s="100">
        <f t="shared" si="2"/>
        <v>12705</v>
      </c>
      <c r="H8" s="156">
        <v>107.44</v>
      </c>
      <c r="I8" s="158">
        <v>116.68</v>
      </c>
      <c r="J8" s="151">
        <f t="shared" si="3"/>
        <v>4.2491638795986626</v>
      </c>
      <c r="K8" s="108"/>
    </row>
    <row r="9" spans="1:685" s="14" customFormat="1" ht="33" customHeight="1" x14ac:dyDescent="0.25">
      <c r="A9" s="57" t="s">
        <v>117</v>
      </c>
      <c r="B9" s="109">
        <f>B10+B11</f>
        <v>2127</v>
      </c>
      <c r="C9" s="109">
        <f t="shared" ref="C9:E9" si="4">C10+C11</f>
        <v>37152</v>
      </c>
      <c r="D9" s="109">
        <f t="shared" si="4"/>
        <v>10683</v>
      </c>
      <c r="E9" s="109">
        <f t="shared" si="4"/>
        <v>331568</v>
      </c>
      <c r="F9" s="99">
        <f t="shared" si="1"/>
        <v>39279</v>
      </c>
      <c r="G9" s="100">
        <f t="shared" si="2"/>
        <v>342251</v>
      </c>
      <c r="H9" s="149">
        <v>102.15</v>
      </c>
      <c r="I9" s="150">
        <v>101.86</v>
      </c>
      <c r="J9" s="151">
        <f t="shared" si="3"/>
        <v>8.7133328241554011</v>
      </c>
      <c r="K9" s="108"/>
    </row>
    <row r="10" spans="1:685" s="14" customFormat="1" ht="20.25" customHeight="1" x14ac:dyDescent="0.25">
      <c r="A10" s="111" t="s">
        <v>116</v>
      </c>
      <c r="B10" s="38">
        <v>1801</v>
      </c>
      <c r="C10" s="36">
        <v>13028</v>
      </c>
      <c r="D10" s="36">
        <v>8187</v>
      </c>
      <c r="E10" s="36">
        <v>106696</v>
      </c>
      <c r="F10" s="99">
        <f t="shared" si="1"/>
        <v>14829</v>
      </c>
      <c r="G10" s="100">
        <f t="shared" si="2"/>
        <v>114883</v>
      </c>
      <c r="H10" s="152">
        <v>97.63</v>
      </c>
      <c r="I10" s="153">
        <v>98.04</v>
      </c>
      <c r="J10" s="151">
        <f t="shared" si="3"/>
        <v>7.7471845707734843</v>
      </c>
      <c r="K10" s="108"/>
    </row>
    <row r="11" spans="1:685" s="14" customFormat="1" ht="20.25" customHeight="1" x14ac:dyDescent="0.25">
      <c r="A11" s="111" t="s">
        <v>129</v>
      </c>
      <c r="B11" s="38">
        <v>326</v>
      </c>
      <c r="C11" s="36">
        <v>24124</v>
      </c>
      <c r="D11" s="36">
        <v>2496</v>
      </c>
      <c r="E11" s="36">
        <v>224872</v>
      </c>
      <c r="F11" s="99">
        <f t="shared" si="1"/>
        <v>24450</v>
      </c>
      <c r="G11" s="100">
        <f t="shared" si="2"/>
        <v>227368</v>
      </c>
      <c r="H11" s="152">
        <v>105.09</v>
      </c>
      <c r="I11" s="153">
        <v>103.9</v>
      </c>
      <c r="J11" s="151">
        <f t="shared" si="3"/>
        <v>9.2993047034764817</v>
      </c>
      <c r="K11" s="108"/>
    </row>
    <row r="12" spans="1:685" s="16" customFormat="1" ht="20.25" customHeight="1" x14ac:dyDescent="0.25">
      <c r="A12" s="39" t="s">
        <v>22</v>
      </c>
      <c r="B12" s="106">
        <f>B5+B9</f>
        <v>3936</v>
      </c>
      <c r="C12" s="106">
        <f t="shared" ref="C12:E12" si="5">C5+C9</f>
        <v>49381</v>
      </c>
      <c r="D12" s="106">
        <f t="shared" si="5"/>
        <v>21006</v>
      </c>
      <c r="E12" s="106">
        <f t="shared" si="5"/>
        <v>410677</v>
      </c>
      <c r="F12" s="40">
        <f>F5+F9</f>
        <v>53317</v>
      </c>
      <c r="G12" s="40">
        <f>G5+G9</f>
        <v>431683</v>
      </c>
      <c r="H12" s="112">
        <v>104.47</v>
      </c>
      <c r="I12" s="140">
        <v>103.42</v>
      </c>
      <c r="J12" s="114">
        <f t="shared" si="3"/>
        <v>8.0965358140930661</v>
      </c>
    </row>
    <row r="13" spans="1:685" s="14" customFormat="1" ht="32.25" customHeight="1" x14ac:dyDescent="0.25">
      <c r="A13" s="57" t="s">
        <v>118</v>
      </c>
      <c r="B13" s="99">
        <v>562</v>
      </c>
      <c r="C13" s="99">
        <v>341</v>
      </c>
      <c r="D13" s="99">
        <v>8805</v>
      </c>
      <c r="E13" s="99">
        <v>2970</v>
      </c>
      <c r="F13" s="99">
        <f>B13+C13</f>
        <v>903</v>
      </c>
      <c r="G13" s="100">
        <f>D13+E13</f>
        <v>11775</v>
      </c>
      <c r="H13" s="154">
        <v>87.84</v>
      </c>
      <c r="I13" s="154">
        <v>91.91</v>
      </c>
      <c r="J13" s="151">
        <f t="shared" si="3"/>
        <v>13.039867109634551</v>
      </c>
    </row>
    <row r="14" spans="1:685" s="16" customFormat="1" ht="20.25" customHeight="1" x14ac:dyDescent="0.25">
      <c r="A14" s="39" t="s">
        <v>23</v>
      </c>
      <c r="B14" s="106">
        <f>B12+B13</f>
        <v>4498</v>
      </c>
      <c r="C14" s="106">
        <f t="shared" ref="C14:G14" si="6">C12+C13</f>
        <v>49722</v>
      </c>
      <c r="D14" s="106">
        <f t="shared" si="6"/>
        <v>29811</v>
      </c>
      <c r="E14" s="106">
        <f t="shared" si="6"/>
        <v>413647</v>
      </c>
      <c r="F14" s="40">
        <f t="shared" si="6"/>
        <v>54220</v>
      </c>
      <c r="G14" s="40">
        <f t="shared" si="6"/>
        <v>443458</v>
      </c>
      <c r="H14" s="140">
        <v>104.14</v>
      </c>
      <c r="I14" s="140">
        <v>103.08</v>
      </c>
      <c r="J14" s="114">
        <f t="shared" si="3"/>
        <v>8.1788638878642566</v>
      </c>
    </row>
    <row r="15" spans="1:685" x14ac:dyDescent="0.25">
      <c r="J15" s="113"/>
    </row>
    <row r="16" spans="1:685" x14ac:dyDescent="0.25">
      <c r="A16" s="19" t="s">
        <v>131</v>
      </c>
      <c r="B16" s="2"/>
      <c r="D16" s="19" t="s">
        <v>96</v>
      </c>
      <c r="G16" s="24"/>
    </row>
    <row r="17" spans="1:7" x14ac:dyDescent="0.25">
      <c r="A17" s="162" t="s">
        <v>133</v>
      </c>
      <c r="B17" s="165" t="s">
        <v>0</v>
      </c>
      <c r="C17" s="165"/>
      <c r="D17" s="166"/>
      <c r="E17" s="165" t="s">
        <v>1</v>
      </c>
      <c r="F17" s="165"/>
      <c r="G17" s="166"/>
    </row>
    <row r="18" spans="1:7" ht="15" customHeight="1" x14ac:dyDescent="0.25">
      <c r="A18" s="163"/>
      <c r="B18" s="167">
        <v>2013</v>
      </c>
      <c r="C18" s="168">
        <v>2014</v>
      </c>
      <c r="D18" s="47" t="s">
        <v>2</v>
      </c>
      <c r="E18" s="169">
        <v>2013</v>
      </c>
      <c r="F18" s="168">
        <v>2014</v>
      </c>
      <c r="G18" s="48" t="s">
        <v>2</v>
      </c>
    </row>
    <row r="19" spans="1:7" ht="15" customHeight="1" x14ac:dyDescent="0.25">
      <c r="A19" s="164"/>
      <c r="B19" s="167"/>
      <c r="C19" s="168"/>
      <c r="D19" s="49" t="s">
        <v>108</v>
      </c>
      <c r="E19" s="169"/>
      <c r="F19" s="168"/>
      <c r="G19" s="50" t="s">
        <v>108</v>
      </c>
    </row>
    <row r="20" spans="1:7" x14ac:dyDescent="0.25">
      <c r="A20" s="41" t="s">
        <v>3</v>
      </c>
      <c r="B20" s="36">
        <v>0</v>
      </c>
      <c r="C20" s="36">
        <v>1</v>
      </c>
      <c r="D20" s="42">
        <v>0</v>
      </c>
      <c r="E20" s="36">
        <v>31</v>
      </c>
      <c r="F20" s="36">
        <v>8</v>
      </c>
      <c r="G20" s="43">
        <f>F20/E20*100</f>
        <v>25.806451612903224</v>
      </c>
    </row>
    <row r="21" spans="1:7" x14ac:dyDescent="0.25">
      <c r="A21" s="41" t="s">
        <v>4</v>
      </c>
      <c r="B21" s="36">
        <v>4</v>
      </c>
      <c r="C21" s="36">
        <v>7</v>
      </c>
      <c r="D21" s="44">
        <f t="shared" ref="D21:D24" si="7">C21/B21*100</f>
        <v>175</v>
      </c>
      <c r="E21" s="36">
        <v>32</v>
      </c>
      <c r="F21" s="36">
        <v>100</v>
      </c>
      <c r="G21" s="45">
        <f t="shared" ref="G21:G32" si="8">F21/E21*100</f>
        <v>312.5</v>
      </c>
    </row>
    <row r="22" spans="1:7" x14ac:dyDescent="0.25">
      <c r="A22" s="41" t="s">
        <v>5</v>
      </c>
      <c r="B22" s="36">
        <v>25</v>
      </c>
      <c r="C22" s="36">
        <v>8</v>
      </c>
      <c r="D22" s="44">
        <f t="shared" si="7"/>
        <v>32</v>
      </c>
      <c r="E22" s="36">
        <v>97</v>
      </c>
      <c r="F22" s="36">
        <v>103</v>
      </c>
      <c r="G22" s="45">
        <f t="shared" si="8"/>
        <v>106.18556701030928</v>
      </c>
    </row>
    <row r="23" spans="1:7" x14ac:dyDescent="0.25">
      <c r="A23" s="41" t="s">
        <v>6</v>
      </c>
      <c r="B23" s="36">
        <v>249</v>
      </c>
      <c r="C23" s="36">
        <v>385</v>
      </c>
      <c r="D23" s="44">
        <f t="shared" si="7"/>
        <v>154.61847389558233</v>
      </c>
      <c r="E23" s="36">
        <v>520</v>
      </c>
      <c r="F23" s="36">
        <v>1033</v>
      </c>
      <c r="G23" s="45">
        <f t="shared" si="8"/>
        <v>198.65384615384616</v>
      </c>
    </row>
    <row r="24" spans="1:7" x14ac:dyDescent="0.25">
      <c r="A24" s="41" t="s">
        <v>7</v>
      </c>
      <c r="B24" s="36">
        <v>4763</v>
      </c>
      <c r="C24" s="36">
        <v>3527</v>
      </c>
      <c r="D24" s="44">
        <f t="shared" si="7"/>
        <v>74.049968507243335</v>
      </c>
      <c r="E24" s="36">
        <v>30462</v>
      </c>
      <c r="F24" s="36">
        <v>16056</v>
      </c>
      <c r="G24" s="45">
        <f t="shared" si="8"/>
        <v>52.708292298601535</v>
      </c>
    </row>
    <row r="25" spans="1:7" x14ac:dyDescent="0.25">
      <c r="A25" s="41" t="s">
        <v>8</v>
      </c>
      <c r="B25" s="36">
        <v>9205</v>
      </c>
      <c r="C25" s="36">
        <v>10076</v>
      </c>
      <c r="D25" s="44">
        <f t="shared" ref="D25:D32" si="9">C25/B25*100</f>
        <v>109.46224877783813</v>
      </c>
      <c r="E25" s="36">
        <v>62166</v>
      </c>
      <c r="F25" s="36">
        <v>75872</v>
      </c>
      <c r="G25" s="45">
        <f t="shared" si="8"/>
        <v>122.04742142006886</v>
      </c>
    </row>
    <row r="26" spans="1:7" x14ac:dyDescent="0.25">
      <c r="A26" s="41" t="s">
        <v>110</v>
      </c>
      <c r="B26" s="36">
        <v>15501</v>
      </c>
      <c r="C26" s="36">
        <v>15585</v>
      </c>
      <c r="D26" s="44">
        <f t="shared" si="9"/>
        <v>100.54190052254692</v>
      </c>
      <c r="E26" s="36">
        <v>139046</v>
      </c>
      <c r="F26" s="36">
        <v>135458</v>
      </c>
      <c r="G26" s="45">
        <f t="shared" si="8"/>
        <v>97.419558994865014</v>
      </c>
    </row>
    <row r="27" spans="1:7" x14ac:dyDescent="0.25">
      <c r="A27" s="46" t="s">
        <v>137</v>
      </c>
      <c r="B27" s="36">
        <v>16935</v>
      </c>
      <c r="C27" s="36">
        <v>18817</v>
      </c>
      <c r="D27" s="44">
        <f t="shared" si="9"/>
        <v>111.11307942131681</v>
      </c>
      <c r="E27" s="36">
        <v>145425</v>
      </c>
      <c r="F27" s="36">
        <v>157417</v>
      </c>
      <c r="G27" s="45">
        <f t="shared" si="8"/>
        <v>108.24617500429774</v>
      </c>
    </row>
    <row r="28" spans="1:7" x14ac:dyDescent="0.25">
      <c r="A28" s="46" t="s">
        <v>112</v>
      </c>
      <c r="B28" s="36">
        <v>5313</v>
      </c>
      <c r="C28" s="36">
        <v>5599</v>
      </c>
      <c r="D28" s="44">
        <f t="shared" si="9"/>
        <v>105.38302277432712</v>
      </c>
      <c r="E28" s="36">
        <v>51857</v>
      </c>
      <c r="F28" s="36">
        <v>56257</v>
      </c>
      <c r="G28" s="45">
        <f t="shared" si="8"/>
        <v>108.48487185915113</v>
      </c>
    </row>
    <row r="29" spans="1:7" x14ac:dyDescent="0.25">
      <c r="A29" s="46" t="s">
        <v>157</v>
      </c>
      <c r="B29" s="36">
        <v>63</v>
      </c>
      <c r="C29" s="36">
        <v>163</v>
      </c>
      <c r="D29" s="44">
        <f t="shared" si="9"/>
        <v>258.73015873015873</v>
      </c>
      <c r="E29" s="36">
        <v>392</v>
      </c>
      <c r="F29" s="36">
        <v>733</v>
      </c>
      <c r="G29" s="45">
        <f t="shared" si="8"/>
        <v>186.98979591836735</v>
      </c>
    </row>
    <row r="30" spans="1:7" x14ac:dyDescent="0.25">
      <c r="A30" s="46" t="s">
        <v>158</v>
      </c>
      <c r="B30" s="36">
        <v>4</v>
      </c>
      <c r="C30" s="36">
        <v>51</v>
      </c>
      <c r="D30" s="44">
        <f t="shared" si="9"/>
        <v>1275</v>
      </c>
      <c r="E30" s="36">
        <v>128</v>
      </c>
      <c r="F30" s="36">
        <v>345</v>
      </c>
      <c r="G30" s="45">
        <f t="shared" si="8"/>
        <v>269.53125</v>
      </c>
    </row>
    <row r="31" spans="1:7" x14ac:dyDescent="0.25">
      <c r="A31" s="46" t="s">
        <v>159</v>
      </c>
      <c r="B31" s="36">
        <v>3</v>
      </c>
      <c r="C31" s="36">
        <v>1</v>
      </c>
      <c r="D31" s="44">
        <f t="shared" si="9"/>
        <v>33.333333333333329</v>
      </c>
      <c r="E31" s="36">
        <v>59</v>
      </c>
      <c r="F31" s="36">
        <v>76</v>
      </c>
      <c r="G31" s="45">
        <f t="shared" si="8"/>
        <v>128.81355932203388</v>
      </c>
    </row>
    <row r="32" spans="1:7" s="19" customFormat="1" x14ac:dyDescent="0.25">
      <c r="A32" s="94" t="s">
        <v>9</v>
      </c>
      <c r="B32" s="40">
        <f>SUM(B20:B31)</f>
        <v>52065</v>
      </c>
      <c r="C32" s="40">
        <f>SUM(C20:C31)</f>
        <v>54220</v>
      </c>
      <c r="D32" s="95">
        <f t="shared" si="9"/>
        <v>104.13905694804571</v>
      </c>
      <c r="E32" s="40">
        <f>SUM(E20:E31)</f>
        <v>430215</v>
      </c>
      <c r="F32" s="40">
        <f>SUM(F20:F31)</f>
        <v>443458</v>
      </c>
      <c r="G32" s="95">
        <f t="shared" si="8"/>
        <v>103.07822832769662</v>
      </c>
    </row>
    <row r="35" spans="1:7" x14ac:dyDescent="0.25">
      <c r="A35" s="2"/>
      <c r="G35"/>
    </row>
  </sheetData>
  <mergeCells count="13">
    <mergeCell ref="H2:I2"/>
    <mergeCell ref="H3:I3"/>
    <mergeCell ref="A2:A3"/>
    <mergeCell ref="B2:C3"/>
    <mergeCell ref="D2:E3"/>
    <mergeCell ref="F2:G3"/>
    <mergeCell ref="A17:A19"/>
    <mergeCell ref="B17:D17"/>
    <mergeCell ref="E17:G17"/>
    <mergeCell ref="B18:B19"/>
    <mergeCell ref="C18:C19"/>
    <mergeCell ref="E18:E19"/>
    <mergeCell ref="F18:F19"/>
  </mergeCells>
  <pageMargins left="0.59055118110236227" right="0.59055118110236227" top="0.19685039370078741" bottom="0.19685039370078741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opLeftCell="A10" workbookViewId="0">
      <selection activeCell="H34" sqref="H34"/>
    </sheetView>
  </sheetViews>
  <sheetFormatPr defaultRowHeight="15" x14ac:dyDescent="0.25"/>
  <cols>
    <col min="2" max="2" width="12.85546875" customWidth="1"/>
    <col min="3" max="3" width="9.7109375" customWidth="1"/>
    <col min="4" max="4" width="9.5703125" customWidth="1"/>
    <col min="5" max="5" width="10.42578125" customWidth="1"/>
    <col min="6" max="6" width="10.5703125" customWidth="1"/>
    <col min="7" max="7" width="10.28515625" customWidth="1"/>
    <col min="8" max="8" width="11.28515625" customWidth="1"/>
    <col min="9" max="9" width="11.42578125" customWidth="1"/>
  </cols>
  <sheetData>
    <row r="1" spans="2:9" ht="15.75" x14ac:dyDescent="0.25">
      <c r="B1" s="19" t="s">
        <v>135</v>
      </c>
      <c r="C1" s="14"/>
      <c r="D1" s="14"/>
      <c r="E1" s="14"/>
      <c r="F1" s="14"/>
      <c r="G1" s="14"/>
      <c r="H1" s="14"/>
      <c r="I1" s="14"/>
    </row>
    <row r="2" spans="2:9" ht="16.5" thickBot="1" x14ac:dyDescent="0.3">
      <c r="B2" s="19"/>
      <c r="C2" s="14"/>
      <c r="D2" s="14"/>
      <c r="E2" s="14"/>
      <c r="F2" s="14"/>
      <c r="G2" s="14"/>
      <c r="H2" s="14"/>
      <c r="I2" s="14"/>
    </row>
    <row r="3" spans="2:9" ht="16.5" thickBot="1" x14ac:dyDescent="0.3">
      <c r="B3" s="74"/>
      <c r="C3" s="182">
        <v>2013</v>
      </c>
      <c r="D3" s="182"/>
      <c r="E3" s="182"/>
      <c r="F3" s="182">
        <v>2014</v>
      </c>
      <c r="G3" s="182"/>
      <c r="H3" s="182"/>
      <c r="I3" s="75" t="s">
        <v>11</v>
      </c>
    </row>
    <row r="4" spans="2:9" ht="16.5" thickBot="1" x14ac:dyDescent="0.3">
      <c r="B4" s="76" t="s">
        <v>134</v>
      </c>
      <c r="C4" s="77" t="s">
        <v>12</v>
      </c>
      <c r="D4" s="77" t="s">
        <v>13</v>
      </c>
      <c r="E4" s="77" t="s">
        <v>9</v>
      </c>
      <c r="F4" s="77" t="s">
        <v>12</v>
      </c>
      <c r="G4" s="77" t="s">
        <v>13</v>
      </c>
      <c r="H4" s="77" t="s">
        <v>9</v>
      </c>
      <c r="I4" s="78" t="s">
        <v>108</v>
      </c>
    </row>
    <row r="5" spans="2:9" ht="16.5" thickBot="1" x14ac:dyDescent="0.3">
      <c r="B5" s="68" t="s">
        <v>3</v>
      </c>
      <c r="C5" s="69">
        <v>0</v>
      </c>
      <c r="D5" s="69">
        <v>0</v>
      </c>
      <c r="E5" s="67">
        <f>SUM(C5:D5)</f>
        <v>0</v>
      </c>
      <c r="F5" s="69">
        <v>0</v>
      </c>
      <c r="G5" s="69">
        <v>1</v>
      </c>
      <c r="H5" s="67">
        <f>F5+G5</f>
        <v>1</v>
      </c>
      <c r="I5" s="70">
        <v>0</v>
      </c>
    </row>
    <row r="6" spans="2:9" ht="16.5" thickBot="1" x14ac:dyDescent="0.3">
      <c r="B6" s="68" t="s">
        <v>4</v>
      </c>
      <c r="C6" s="69">
        <v>4</v>
      </c>
      <c r="D6" s="69">
        <v>0</v>
      </c>
      <c r="E6" s="67">
        <f t="shared" ref="E6:E16" si="0">SUM(C6:D6)</f>
        <v>4</v>
      </c>
      <c r="F6" s="69">
        <v>5</v>
      </c>
      <c r="G6" s="69">
        <v>2</v>
      </c>
      <c r="H6" s="67">
        <f t="shared" ref="H6:H16" si="1">F6+G6</f>
        <v>7</v>
      </c>
      <c r="I6" s="70">
        <f>H6/E6*100</f>
        <v>175</v>
      </c>
    </row>
    <row r="7" spans="2:9" ht="16.5" thickBot="1" x14ac:dyDescent="0.3">
      <c r="B7" s="68" t="s">
        <v>5</v>
      </c>
      <c r="C7" s="69">
        <v>2</v>
      </c>
      <c r="D7" s="69">
        <v>23</v>
      </c>
      <c r="E7" s="67">
        <f t="shared" si="0"/>
        <v>25</v>
      </c>
      <c r="F7" s="69">
        <v>0</v>
      </c>
      <c r="G7" s="69">
        <v>8</v>
      </c>
      <c r="H7" s="67">
        <f t="shared" si="1"/>
        <v>8</v>
      </c>
      <c r="I7" s="70">
        <f t="shared" ref="I7:I17" si="2">H7/E7*100</f>
        <v>32</v>
      </c>
    </row>
    <row r="8" spans="2:9" ht="16.5" thickBot="1" x14ac:dyDescent="0.3">
      <c r="B8" s="68" t="s">
        <v>6</v>
      </c>
      <c r="C8" s="69">
        <v>0</v>
      </c>
      <c r="D8" s="69">
        <v>243</v>
      </c>
      <c r="E8" s="67">
        <f t="shared" si="0"/>
        <v>243</v>
      </c>
      <c r="F8" s="69">
        <v>3</v>
      </c>
      <c r="G8" s="69">
        <v>189</v>
      </c>
      <c r="H8" s="67">
        <f t="shared" si="1"/>
        <v>192</v>
      </c>
      <c r="I8" s="70">
        <f t="shared" si="2"/>
        <v>79.012345679012341</v>
      </c>
    </row>
    <row r="9" spans="2:9" ht="16.5" thickBot="1" x14ac:dyDescent="0.3">
      <c r="B9" s="68" t="s">
        <v>7</v>
      </c>
      <c r="C9" s="69">
        <v>6</v>
      </c>
      <c r="D9" s="69">
        <v>457</v>
      </c>
      <c r="E9" s="67">
        <f t="shared" si="0"/>
        <v>463</v>
      </c>
      <c r="F9" s="69">
        <v>7</v>
      </c>
      <c r="G9" s="69">
        <v>359</v>
      </c>
      <c r="H9" s="67">
        <f t="shared" si="1"/>
        <v>366</v>
      </c>
      <c r="I9" s="70">
        <f t="shared" si="2"/>
        <v>79.049676025917933</v>
      </c>
    </row>
    <row r="10" spans="2:9" ht="16.5" thickBot="1" x14ac:dyDescent="0.3">
      <c r="B10" s="68" t="s">
        <v>8</v>
      </c>
      <c r="C10" s="69">
        <v>189</v>
      </c>
      <c r="D10" s="69">
        <v>1215</v>
      </c>
      <c r="E10" s="67">
        <f t="shared" si="0"/>
        <v>1404</v>
      </c>
      <c r="F10" s="69">
        <v>251</v>
      </c>
      <c r="G10" s="69">
        <v>1346</v>
      </c>
      <c r="H10" s="67">
        <f t="shared" si="1"/>
        <v>1597</v>
      </c>
      <c r="I10" s="70">
        <f t="shared" si="2"/>
        <v>113.74643874643876</v>
      </c>
    </row>
    <row r="11" spans="2:9" ht="16.5" thickBot="1" x14ac:dyDescent="0.3">
      <c r="B11" s="68" t="s">
        <v>110</v>
      </c>
      <c r="C11" s="69">
        <v>589</v>
      </c>
      <c r="D11" s="69">
        <v>3984</v>
      </c>
      <c r="E11" s="67">
        <f t="shared" si="0"/>
        <v>4573</v>
      </c>
      <c r="F11" s="69">
        <v>633</v>
      </c>
      <c r="G11" s="69">
        <v>4095</v>
      </c>
      <c r="H11" s="67">
        <f t="shared" si="1"/>
        <v>4728</v>
      </c>
      <c r="I11" s="70">
        <f t="shared" si="2"/>
        <v>103.38945987316859</v>
      </c>
    </row>
    <row r="12" spans="2:9" ht="16.5" thickBot="1" x14ac:dyDescent="0.3">
      <c r="B12" s="71" t="s">
        <v>111</v>
      </c>
      <c r="C12" s="69">
        <v>585</v>
      </c>
      <c r="D12" s="69">
        <v>4401</v>
      </c>
      <c r="E12" s="67">
        <f t="shared" si="0"/>
        <v>4986</v>
      </c>
      <c r="F12" s="69">
        <v>812</v>
      </c>
      <c r="G12" s="69">
        <v>5263</v>
      </c>
      <c r="H12" s="67">
        <f t="shared" si="1"/>
        <v>6075</v>
      </c>
      <c r="I12" s="70">
        <f t="shared" si="2"/>
        <v>121.84115523465704</v>
      </c>
    </row>
    <row r="13" spans="2:9" ht="16.5" thickBot="1" x14ac:dyDescent="0.3">
      <c r="B13" s="71" t="s">
        <v>112</v>
      </c>
      <c r="C13" s="69">
        <v>30</v>
      </c>
      <c r="D13" s="69">
        <v>785</v>
      </c>
      <c r="E13" s="67">
        <f t="shared" si="0"/>
        <v>815</v>
      </c>
      <c r="F13" s="69">
        <v>65</v>
      </c>
      <c r="G13" s="69">
        <v>788</v>
      </c>
      <c r="H13" s="67">
        <f t="shared" si="1"/>
        <v>853</v>
      </c>
      <c r="I13" s="70">
        <f t="shared" si="2"/>
        <v>104.66257668711656</v>
      </c>
    </row>
    <row r="14" spans="2:9" ht="16.5" thickBot="1" x14ac:dyDescent="0.3">
      <c r="B14" s="71" t="s">
        <v>157</v>
      </c>
      <c r="C14" s="69">
        <v>0</v>
      </c>
      <c r="D14" s="69">
        <v>63</v>
      </c>
      <c r="E14" s="67">
        <f t="shared" si="0"/>
        <v>63</v>
      </c>
      <c r="F14" s="69">
        <v>0</v>
      </c>
      <c r="G14" s="69">
        <v>159</v>
      </c>
      <c r="H14" s="67">
        <f t="shared" si="1"/>
        <v>159</v>
      </c>
      <c r="I14" s="70">
        <f t="shared" si="2"/>
        <v>252.38095238095238</v>
      </c>
    </row>
    <row r="15" spans="2:9" ht="16.5" thickBot="1" x14ac:dyDescent="0.3">
      <c r="B15" s="71" t="s">
        <v>158</v>
      </c>
      <c r="C15" s="69">
        <v>0</v>
      </c>
      <c r="D15" s="69">
        <v>4</v>
      </c>
      <c r="E15" s="67">
        <f t="shared" si="0"/>
        <v>4</v>
      </c>
      <c r="F15" s="69">
        <v>33</v>
      </c>
      <c r="G15" s="69">
        <v>18</v>
      </c>
      <c r="H15" s="67">
        <f t="shared" si="1"/>
        <v>51</v>
      </c>
      <c r="I15" s="70">
        <f t="shared" si="2"/>
        <v>1275</v>
      </c>
    </row>
    <row r="16" spans="2:9" ht="16.5" thickBot="1" x14ac:dyDescent="0.3">
      <c r="B16" s="71" t="s">
        <v>159</v>
      </c>
      <c r="C16" s="69">
        <v>0</v>
      </c>
      <c r="D16" s="69">
        <v>3</v>
      </c>
      <c r="E16" s="67">
        <f t="shared" si="0"/>
        <v>3</v>
      </c>
      <c r="F16" s="69">
        <v>0</v>
      </c>
      <c r="G16" s="69">
        <v>1</v>
      </c>
      <c r="H16" s="67">
        <f t="shared" si="1"/>
        <v>1</v>
      </c>
      <c r="I16" s="70">
        <f t="shared" si="2"/>
        <v>33.333333333333329</v>
      </c>
    </row>
    <row r="17" spans="2:9" ht="16.5" thickBot="1" x14ac:dyDescent="0.3">
      <c r="B17" s="79" t="s">
        <v>9</v>
      </c>
      <c r="C17" s="80">
        <f t="shared" ref="C17:H17" si="3">SUM(C5:C16)</f>
        <v>1405</v>
      </c>
      <c r="D17" s="80">
        <f t="shared" si="3"/>
        <v>11178</v>
      </c>
      <c r="E17" s="80">
        <f t="shared" si="3"/>
        <v>12583</v>
      </c>
      <c r="F17" s="80">
        <f t="shared" si="3"/>
        <v>1809</v>
      </c>
      <c r="G17" s="80">
        <f t="shared" si="3"/>
        <v>12229</v>
      </c>
      <c r="H17" s="80">
        <f t="shared" si="3"/>
        <v>14038</v>
      </c>
      <c r="I17" s="81">
        <f t="shared" si="2"/>
        <v>111.56322021775411</v>
      </c>
    </row>
    <row r="18" spans="2:9" ht="15.75" x14ac:dyDescent="0.25">
      <c r="B18" s="61"/>
      <c r="C18" s="14"/>
      <c r="D18" s="14"/>
      <c r="E18" s="14"/>
      <c r="F18" s="14"/>
      <c r="G18" s="14"/>
      <c r="H18" s="14"/>
      <c r="I18" s="14"/>
    </row>
    <row r="19" spans="2:9" ht="15.75" x14ac:dyDescent="0.25">
      <c r="B19" s="19" t="s">
        <v>136</v>
      </c>
      <c r="C19" s="14"/>
      <c r="D19" s="14"/>
      <c r="E19" s="14"/>
      <c r="F19" s="14"/>
      <c r="G19" s="14"/>
      <c r="H19" s="14"/>
      <c r="I19" s="14"/>
    </row>
    <row r="20" spans="2:9" ht="16.5" thickBot="1" x14ac:dyDescent="0.3">
      <c r="B20" s="19"/>
      <c r="C20" s="14"/>
      <c r="D20" s="14"/>
      <c r="E20" s="14"/>
      <c r="F20" s="14"/>
      <c r="G20" s="14"/>
      <c r="H20" s="14"/>
      <c r="I20" s="14"/>
    </row>
    <row r="21" spans="2:9" ht="16.5" thickBot="1" x14ac:dyDescent="0.3">
      <c r="B21" s="74"/>
      <c r="C21" s="182">
        <v>2013</v>
      </c>
      <c r="D21" s="182"/>
      <c r="E21" s="182"/>
      <c r="F21" s="182">
        <v>2014</v>
      </c>
      <c r="G21" s="182"/>
      <c r="H21" s="182"/>
      <c r="I21" s="75" t="s">
        <v>11</v>
      </c>
    </row>
    <row r="22" spans="2:9" ht="16.5" thickBot="1" x14ac:dyDescent="0.3">
      <c r="B22" s="76" t="s">
        <v>134</v>
      </c>
      <c r="C22" s="77" t="s">
        <v>12</v>
      </c>
      <c r="D22" s="77" t="s">
        <v>13</v>
      </c>
      <c r="E22" s="77" t="s">
        <v>9</v>
      </c>
      <c r="F22" s="77" t="s">
        <v>12</v>
      </c>
      <c r="G22" s="77" t="s">
        <v>13</v>
      </c>
      <c r="H22" s="77" t="s">
        <v>9</v>
      </c>
      <c r="I22" s="78" t="s">
        <v>108</v>
      </c>
    </row>
    <row r="23" spans="2:9" ht="16.5" thickBot="1" x14ac:dyDescent="0.3">
      <c r="B23" s="68" t="s">
        <v>3</v>
      </c>
      <c r="C23" s="69">
        <v>0</v>
      </c>
      <c r="D23" s="69">
        <v>31</v>
      </c>
      <c r="E23" s="67">
        <f>SUM(C23:D23)</f>
        <v>31</v>
      </c>
      <c r="F23" s="69">
        <v>0</v>
      </c>
      <c r="G23" s="69">
        <v>8</v>
      </c>
      <c r="H23" s="67">
        <f>F23+G23</f>
        <v>8</v>
      </c>
      <c r="I23" s="70">
        <f>H23/E23*100</f>
        <v>25.806451612903224</v>
      </c>
    </row>
    <row r="24" spans="2:9" ht="16.5" thickBot="1" x14ac:dyDescent="0.3">
      <c r="B24" s="68" t="s">
        <v>4</v>
      </c>
      <c r="C24" s="69">
        <v>4</v>
      </c>
      <c r="D24" s="69">
        <v>28</v>
      </c>
      <c r="E24" s="67">
        <f t="shared" ref="E24:E34" si="4">SUM(C24:D24)</f>
        <v>32</v>
      </c>
      <c r="F24" s="69">
        <v>60</v>
      </c>
      <c r="G24" s="69">
        <v>40</v>
      </c>
      <c r="H24" s="67">
        <f t="shared" ref="H24:H34" si="5">F24+G24</f>
        <v>100</v>
      </c>
      <c r="I24" s="70">
        <f>H24/E24*100</f>
        <v>312.5</v>
      </c>
    </row>
    <row r="25" spans="2:9" ht="16.5" thickBot="1" x14ac:dyDescent="0.3">
      <c r="B25" s="68" t="s">
        <v>5</v>
      </c>
      <c r="C25" s="69">
        <v>10</v>
      </c>
      <c r="D25" s="69">
        <v>87</v>
      </c>
      <c r="E25" s="67">
        <f t="shared" si="4"/>
        <v>97</v>
      </c>
      <c r="F25" s="69">
        <v>6</v>
      </c>
      <c r="G25" s="69">
        <v>97</v>
      </c>
      <c r="H25" s="67">
        <f t="shared" si="5"/>
        <v>103</v>
      </c>
      <c r="I25" s="70">
        <f t="shared" ref="I25:I34" si="6">H25/E25*100</f>
        <v>106.18556701030928</v>
      </c>
    </row>
    <row r="26" spans="2:9" ht="16.5" thickBot="1" x14ac:dyDescent="0.3">
      <c r="B26" s="68" t="s">
        <v>6</v>
      </c>
      <c r="C26" s="69">
        <v>0</v>
      </c>
      <c r="D26" s="69">
        <v>500</v>
      </c>
      <c r="E26" s="67">
        <f t="shared" si="4"/>
        <v>500</v>
      </c>
      <c r="F26" s="69">
        <v>5</v>
      </c>
      <c r="G26" s="69">
        <v>484</v>
      </c>
      <c r="H26" s="67">
        <f t="shared" si="5"/>
        <v>489</v>
      </c>
      <c r="I26" s="70">
        <f t="shared" si="6"/>
        <v>97.8</v>
      </c>
    </row>
    <row r="27" spans="2:9" ht="16.5" thickBot="1" x14ac:dyDescent="0.3">
      <c r="B27" s="68" t="s">
        <v>7</v>
      </c>
      <c r="C27" s="69">
        <v>17</v>
      </c>
      <c r="D27" s="69">
        <v>1659</v>
      </c>
      <c r="E27" s="67">
        <f t="shared" si="4"/>
        <v>1676</v>
      </c>
      <c r="F27" s="69">
        <v>31</v>
      </c>
      <c r="G27" s="69">
        <v>1216</v>
      </c>
      <c r="H27" s="67">
        <f t="shared" si="5"/>
        <v>1247</v>
      </c>
      <c r="I27" s="70">
        <f t="shared" si="6"/>
        <v>74.403341288782826</v>
      </c>
    </row>
    <row r="28" spans="2:9" ht="16.5" thickBot="1" x14ac:dyDescent="0.3">
      <c r="B28" s="68" t="s">
        <v>8</v>
      </c>
      <c r="C28" s="69">
        <v>1080</v>
      </c>
      <c r="D28" s="69">
        <v>7419</v>
      </c>
      <c r="E28" s="67">
        <f t="shared" si="4"/>
        <v>8499</v>
      </c>
      <c r="F28" s="69">
        <v>948</v>
      </c>
      <c r="G28" s="69">
        <v>7212</v>
      </c>
      <c r="H28" s="67">
        <f t="shared" si="5"/>
        <v>8160</v>
      </c>
      <c r="I28" s="70">
        <f t="shared" si="6"/>
        <v>96.011295446523121</v>
      </c>
    </row>
    <row r="29" spans="2:9" ht="16.5" thickBot="1" x14ac:dyDescent="0.3">
      <c r="B29" s="68" t="s">
        <v>110</v>
      </c>
      <c r="C29" s="69">
        <v>3790</v>
      </c>
      <c r="D29" s="69">
        <v>25504</v>
      </c>
      <c r="E29" s="67">
        <f t="shared" si="4"/>
        <v>29294</v>
      </c>
      <c r="F29" s="69">
        <v>3676</v>
      </c>
      <c r="G29" s="69">
        <v>27990</v>
      </c>
      <c r="H29" s="67">
        <f t="shared" si="5"/>
        <v>31666</v>
      </c>
      <c r="I29" s="70">
        <f t="shared" si="6"/>
        <v>108.09722127398102</v>
      </c>
    </row>
    <row r="30" spans="2:9" ht="16.5" thickBot="1" x14ac:dyDescent="0.3">
      <c r="B30" s="71" t="s">
        <v>137</v>
      </c>
      <c r="C30" s="69">
        <v>3904</v>
      </c>
      <c r="D30" s="69">
        <v>30925</v>
      </c>
      <c r="E30" s="67">
        <f t="shared" si="4"/>
        <v>34829</v>
      </c>
      <c r="F30" s="69">
        <v>5164</v>
      </c>
      <c r="G30" s="69">
        <v>35186</v>
      </c>
      <c r="H30" s="67">
        <f t="shared" si="5"/>
        <v>40350</v>
      </c>
      <c r="I30" s="70">
        <f t="shared" si="6"/>
        <v>115.85173275144275</v>
      </c>
    </row>
    <row r="31" spans="2:9" ht="16.5" thickBot="1" x14ac:dyDescent="0.3">
      <c r="B31" s="71" t="s">
        <v>112</v>
      </c>
      <c r="C31" s="69">
        <v>275</v>
      </c>
      <c r="D31" s="69">
        <v>5760</v>
      </c>
      <c r="E31" s="67">
        <f t="shared" si="4"/>
        <v>6035</v>
      </c>
      <c r="F31" s="69">
        <v>307</v>
      </c>
      <c r="G31" s="69">
        <v>5868</v>
      </c>
      <c r="H31" s="67">
        <f t="shared" si="5"/>
        <v>6175</v>
      </c>
      <c r="I31" s="70">
        <f t="shared" si="6"/>
        <v>102.31980115990058</v>
      </c>
    </row>
    <row r="32" spans="2:9" ht="16.5" thickBot="1" x14ac:dyDescent="0.3">
      <c r="B32" s="71" t="s">
        <v>157</v>
      </c>
      <c r="C32" s="69">
        <v>0</v>
      </c>
      <c r="D32" s="69">
        <v>276</v>
      </c>
      <c r="E32" s="67">
        <f t="shared" si="4"/>
        <v>276</v>
      </c>
      <c r="F32" s="69">
        <v>0</v>
      </c>
      <c r="G32" s="69">
        <v>713</v>
      </c>
      <c r="H32" s="67">
        <f t="shared" si="5"/>
        <v>713</v>
      </c>
      <c r="I32" s="70">
        <f t="shared" si="6"/>
        <v>258.33333333333337</v>
      </c>
    </row>
    <row r="33" spans="2:9" ht="16.5" thickBot="1" x14ac:dyDescent="0.3">
      <c r="B33" s="71" t="s">
        <v>158</v>
      </c>
      <c r="C33" s="69">
        <v>0</v>
      </c>
      <c r="D33" s="69">
        <v>68</v>
      </c>
      <c r="E33" s="67">
        <f t="shared" si="4"/>
        <v>68</v>
      </c>
      <c r="F33" s="69">
        <v>114</v>
      </c>
      <c r="G33" s="69">
        <v>231</v>
      </c>
      <c r="H33" s="67">
        <f t="shared" si="5"/>
        <v>345</v>
      </c>
      <c r="I33" s="70">
        <f t="shared" si="6"/>
        <v>507.35294117647055</v>
      </c>
    </row>
    <row r="34" spans="2:9" ht="16.5" thickBot="1" x14ac:dyDescent="0.3">
      <c r="B34" s="71" t="s">
        <v>159</v>
      </c>
      <c r="C34" s="69">
        <v>0</v>
      </c>
      <c r="D34" s="69">
        <v>59</v>
      </c>
      <c r="E34" s="67">
        <f t="shared" si="4"/>
        <v>59</v>
      </c>
      <c r="F34" s="69">
        <v>12</v>
      </c>
      <c r="G34" s="69">
        <v>64</v>
      </c>
      <c r="H34" s="67">
        <f t="shared" si="5"/>
        <v>76</v>
      </c>
      <c r="I34" s="70">
        <f t="shared" si="6"/>
        <v>128.81355932203388</v>
      </c>
    </row>
    <row r="35" spans="2:9" ht="16.5" thickBot="1" x14ac:dyDescent="0.3">
      <c r="B35" s="79" t="s">
        <v>9</v>
      </c>
      <c r="C35" s="80">
        <f t="shared" ref="C35:H35" si="7">SUM(C23:C34)</f>
        <v>9080</v>
      </c>
      <c r="D35" s="80">
        <f t="shared" si="7"/>
        <v>72316</v>
      </c>
      <c r="E35" s="80">
        <f t="shared" si="7"/>
        <v>81396</v>
      </c>
      <c r="F35" s="80">
        <f t="shared" si="7"/>
        <v>10323</v>
      </c>
      <c r="G35" s="80">
        <f t="shared" si="7"/>
        <v>79109</v>
      </c>
      <c r="H35" s="80">
        <f t="shared" si="7"/>
        <v>89432</v>
      </c>
      <c r="I35" s="81">
        <f t="shared" ref="I35" si="8">H35/E35*100</f>
        <v>109.87272101823184</v>
      </c>
    </row>
    <row r="36" spans="2:9" ht="15.75" x14ac:dyDescent="0.25">
      <c r="B36" s="1"/>
    </row>
  </sheetData>
  <mergeCells count="4">
    <mergeCell ref="C21:E21"/>
    <mergeCell ref="F21:H21"/>
    <mergeCell ref="C3:E3"/>
    <mergeCell ref="F3:H3"/>
  </mergeCells>
  <pageMargins left="0.70866141732283472" right="0.70866141732283472" top="0.19685039370078741" bottom="0.19685039370078741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topLeftCell="A28" workbookViewId="0">
      <selection activeCell="M26" sqref="M26"/>
    </sheetView>
  </sheetViews>
  <sheetFormatPr defaultRowHeight="15" x14ac:dyDescent="0.25"/>
  <cols>
    <col min="2" max="2" width="11.7109375" customWidth="1"/>
    <col min="3" max="3" width="11.5703125" customWidth="1"/>
    <col min="4" max="4" width="11" customWidth="1"/>
    <col min="5" max="5" width="11.28515625" customWidth="1"/>
    <col min="6" max="6" width="10.85546875" customWidth="1"/>
    <col min="7" max="7" width="10.7109375" customWidth="1"/>
    <col min="8" max="8" width="11.42578125" customWidth="1"/>
    <col min="9" max="9" width="12.42578125" customWidth="1"/>
  </cols>
  <sheetData>
    <row r="1" spans="2:9" ht="18.75" x14ac:dyDescent="0.3">
      <c r="B1" s="83"/>
      <c r="C1" s="11" t="s">
        <v>119</v>
      </c>
      <c r="D1" s="14"/>
      <c r="E1" s="14"/>
      <c r="F1" s="14"/>
      <c r="G1" s="14"/>
      <c r="H1" s="14"/>
      <c r="I1" s="14"/>
    </row>
    <row r="2" spans="2:9" ht="15.75" x14ac:dyDescent="0.25">
      <c r="B2" s="15"/>
      <c r="C2" s="14"/>
      <c r="D2" s="14"/>
      <c r="E2" s="14"/>
      <c r="F2" s="14"/>
      <c r="G2" s="14"/>
      <c r="H2" s="14"/>
      <c r="I2" s="14"/>
    </row>
    <row r="3" spans="2:9" ht="15.75" x14ac:dyDescent="0.25">
      <c r="B3" s="19" t="s">
        <v>138</v>
      </c>
      <c r="C3" s="14"/>
      <c r="D3" s="14"/>
      <c r="E3" s="14"/>
      <c r="F3" s="14"/>
      <c r="G3" s="14"/>
      <c r="H3" s="14"/>
      <c r="I3" s="14"/>
    </row>
    <row r="4" spans="2:9" ht="16.5" thickBot="1" x14ac:dyDescent="0.3">
      <c r="B4" s="19"/>
      <c r="C4" s="14"/>
      <c r="D4" s="14"/>
      <c r="E4" s="14"/>
      <c r="F4" s="14"/>
      <c r="G4" s="14"/>
      <c r="H4" s="14"/>
      <c r="I4" s="14"/>
    </row>
    <row r="5" spans="2:9" ht="16.5" thickBot="1" x14ac:dyDescent="0.3">
      <c r="B5" s="74"/>
      <c r="C5" s="183">
        <v>2013</v>
      </c>
      <c r="D5" s="184"/>
      <c r="E5" s="185"/>
      <c r="F5" s="183">
        <v>2014</v>
      </c>
      <c r="G5" s="184"/>
      <c r="H5" s="185"/>
      <c r="I5" s="84" t="s">
        <v>11</v>
      </c>
    </row>
    <row r="6" spans="2:9" ht="16.5" thickBot="1" x14ac:dyDescent="0.3">
      <c r="B6" s="78" t="s">
        <v>134</v>
      </c>
      <c r="C6" s="85" t="s">
        <v>12</v>
      </c>
      <c r="D6" s="85" t="s">
        <v>13</v>
      </c>
      <c r="E6" s="85" t="s">
        <v>9</v>
      </c>
      <c r="F6" s="85" t="s">
        <v>12</v>
      </c>
      <c r="G6" s="85" t="s">
        <v>13</v>
      </c>
      <c r="H6" s="85" t="s">
        <v>9</v>
      </c>
      <c r="I6" s="85" t="s">
        <v>108</v>
      </c>
    </row>
    <row r="7" spans="2:9" ht="16.5" thickBot="1" x14ac:dyDescent="0.3">
      <c r="B7" s="73" t="s">
        <v>7</v>
      </c>
      <c r="C7" s="59">
        <v>485</v>
      </c>
      <c r="D7" s="59">
        <v>1173</v>
      </c>
      <c r="E7" s="58">
        <f>SUM(C7:D7)</f>
        <v>1658</v>
      </c>
      <c r="F7" s="59">
        <v>518</v>
      </c>
      <c r="G7" s="59">
        <v>857</v>
      </c>
      <c r="H7" s="58">
        <f>SUM(F7:G7)</f>
        <v>1375</v>
      </c>
      <c r="I7" s="60">
        <f>H7/E7*100</f>
        <v>82.931242460796142</v>
      </c>
    </row>
    <row r="8" spans="2:9" ht="16.5" thickBot="1" x14ac:dyDescent="0.3">
      <c r="B8" s="73" t="s">
        <v>8</v>
      </c>
      <c r="C8" s="59">
        <v>844</v>
      </c>
      <c r="D8" s="59">
        <v>2686</v>
      </c>
      <c r="E8" s="58">
        <f t="shared" ref="E8:E11" si="0">SUM(C8:D8)</f>
        <v>3530</v>
      </c>
      <c r="F8" s="59">
        <v>359</v>
      </c>
      <c r="G8" s="59">
        <v>3160</v>
      </c>
      <c r="H8" s="58">
        <f t="shared" ref="H8:H11" si="1">SUM(F8:G8)</f>
        <v>3519</v>
      </c>
      <c r="I8" s="60">
        <f t="shared" ref="I8:I11" si="2">H8/E8*100</f>
        <v>99.68838526912181</v>
      </c>
    </row>
    <row r="9" spans="2:9" ht="16.5" thickBot="1" x14ac:dyDescent="0.3">
      <c r="B9" s="73" t="s">
        <v>110</v>
      </c>
      <c r="C9" s="59">
        <v>209</v>
      </c>
      <c r="D9" s="59">
        <v>3414</v>
      </c>
      <c r="E9" s="58">
        <f t="shared" si="0"/>
        <v>3623</v>
      </c>
      <c r="F9" s="59">
        <v>194</v>
      </c>
      <c r="G9" s="59">
        <v>3408</v>
      </c>
      <c r="H9" s="58">
        <f t="shared" si="1"/>
        <v>3602</v>
      </c>
      <c r="I9" s="60">
        <f t="shared" si="2"/>
        <v>99.420369859232679</v>
      </c>
    </row>
    <row r="10" spans="2:9" ht="16.5" thickBot="1" x14ac:dyDescent="0.3">
      <c r="B10" s="73" t="s">
        <v>137</v>
      </c>
      <c r="C10" s="59">
        <v>201</v>
      </c>
      <c r="D10" s="59">
        <v>3975</v>
      </c>
      <c r="E10" s="58">
        <f t="shared" si="0"/>
        <v>4176</v>
      </c>
      <c r="F10" s="59">
        <v>177</v>
      </c>
      <c r="G10" s="59">
        <v>3995</v>
      </c>
      <c r="H10" s="58">
        <f t="shared" si="1"/>
        <v>4172</v>
      </c>
      <c r="I10" s="60">
        <f t="shared" si="2"/>
        <v>99.904214559386972</v>
      </c>
    </row>
    <row r="11" spans="2:9" ht="16.5" thickBot="1" x14ac:dyDescent="0.3">
      <c r="B11" s="73" t="s">
        <v>112</v>
      </c>
      <c r="C11" s="59">
        <v>507</v>
      </c>
      <c r="D11" s="59">
        <v>1695</v>
      </c>
      <c r="E11" s="58">
        <f t="shared" si="0"/>
        <v>2202</v>
      </c>
      <c r="F11" s="59">
        <v>553</v>
      </c>
      <c r="G11" s="59">
        <v>1608</v>
      </c>
      <c r="H11" s="58">
        <f t="shared" si="1"/>
        <v>2161</v>
      </c>
      <c r="I11" s="60">
        <f t="shared" si="2"/>
        <v>98.13805631244324</v>
      </c>
    </row>
    <row r="12" spans="2:9" s="16" customFormat="1" ht="16.5" thickBot="1" x14ac:dyDescent="0.3">
      <c r="B12" s="82" t="s">
        <v>9</v>
      </c>
      <c r="C12" s="85">
        <f>SUM(C7:C11)</f>
        <v>2246</v>
      </c>
      <c r="D12" s="85">
        <f t="shared" ref="D12:H12" si="3">SUM(D7:D11)</f>
        <v>12943</v>
      </c>
      <c r="E12" s="85">
        <f t="shared" si="3"/>
        <v>15189</v>
      </c>
      <c r="F12" s="85">
        <f t="shared" si="3"/>
        <v>1801</v>
      </c>
      <c r="G12" s="85">
        <f t="shared" si="3"/>
        <v>13028</v>
      </c>
      <c r="H12" s="85">
        <f t="shared" si="3"/>
        <v>14829</v>
      </c>
      <c r="I12" s="86">
        <f>H12/E12*100</f>
        <v>97.62986371716373</v>
      </c>
    </row>
    <row r="13" spans="2:9" ht="15.75" x14ac:dyDescent="0.25">
      <c r="B13" s="61"/>
      <c r="C13" s="64"/>
      <c r="D13" s="64"/>
      <c r="E13" s="63"/>
      <c r="F13" s="64"/>
      <c r="G13" s="64"/>
      <c r="H13" s="63"/>
      <c r="I13" s="65"/>
    </row>
    <row r="14" spans="2:9" ht="15.75" x14ac:dyDescent="0.25">
      <c r="B14" s="61"/>
      <c r="C14" s="64"/>
      <c r="D14" s="64"/>
      <c r="E14" s="63"/>
      <c r="F14" s="64"/>
      <c r="G14" s="64"/>
      <c r="H14" s="63"/>
      <c r="I14" s="65"/>
    </row>
    <row r="15" spans="2:9" ht="15.75" x14ac:dyDescent="0.25">
      <c r="B15" s="61"/>
      <c r="C15" s="64"/>
      <c r="D15" s="64"/>
      <c r="E15" s="63"/>
      <c r="F15" s="64"/>
      <c r="G15" s="64"/>
      <c r="H15" s="63"/>
      <c r="I15" s="65"/>
    </row>
    <row r="16" spans="2:9" ht="15.75" x14ac:dyDescent="0.25">
      <c r="B16" s="15"/>
      <c r="C16" s="14"/>
      <c r="D16" s="14"/>
      <c r="E16" s="14"/>
      <c r="F16" s="14"/>
      <c r="G16" s="14"/>
      <c r="H16" s="14"/>
      <c r="I16" s="14"/>
    </row>
    <row r="17" spans="2:9" ht="15.75" x14ac:dyDescent="0.25">
      <c r="B17" s="19" t="s">
        <v>139</v>
      </c>
      <c r="C17" s="14"/>
      <c r="D17" s="14"/>
      <c r="E17" s="14"/>
      <c r="F17" s="14"/>
      <c r="G17" s="14"/>
      <c r="H17" s="14"/>
      <c r="I17" s="14"/>
    </row>
    <row r="18" spans="2:9" ht="16.5" thickBot="1" x14ac:dyDescent="0.3">
      <c r="B18" s="19"/>
      <c r="C18" s="14"/>
      <c r="D18" s="14"/>
      <c r="E18" s="14"/>
      <c r="F18" s="14"/>
      <c r="G18" s="14"/>
      <c r="H18" s="14"/>
      <c r="I18" s="14"/>
    </row>
    <row r="19" spans="2:9" ht="16.5" thickBot="1" x14ac:dyDescent="0.3">
      <c r="B19" s="74"/>
      <c r="C19" s="183">
        <v>2013</v>
      </c>
      <c r="D19" s="184"/>
      <c r="E19" s="185"/>
      <c r="F19" s="183">
        <v>2014</v>
      </c>
      <c r="G19" s="184"/>
      <c r="H19" s="185"/>
      <c r="I19" s="84" t="s">
        <v>11</v>
      </c>
    </row>
    <row r="20" spans="2:9" ht="16.5" thickBot="1" x14ac:dyDescent="0.3">
      <c r="B20" s="78" t="s">
        <v>134</v>
      </c>
      <c r="C20" s="85" t="s">
        <v>12</v>
      </c>
      <c r="D20" s="85" t="s">
        <v>13</v>
      </c>
      <c r="E20" s="85" t="s">
        <v>9</v>
      </c>
      <c r="F20" s="85" t="s">
        <v>12</v>
      </c>
      <c r="G20" s="85" t="s">
        <v>13</v>
      </c>
      <c r="H20" s="85" t="s">
        <v>9</v>
      </c>
      <c r="I20" s="85" t="s">
        <v>108</v>
      </c>
    </row>
    <row r="21" spans="2:9" ht="16.5" thickBot="1" x14ac:dyDescent="0.3">
      <c r="B21" s="73" t="s">
        <v>7</v>
      </c>
      <c r="C21" s="59">
        <v>1832</v>
      </c>
      <c r="D21" s="59">
        <v>8428</v>
      </c>
      <c r="E21" s="58">
        <f>SUM(C21:D21)</f>
        <v>10260</v>
      </c>
      <c r="F21" s="59">
        <v>1877</v>
      </c>
      <c r="G21" s="59">
        <v>3412</v>
      </c>
      <c r="H21" s="58">
        <f>SUM(F21:G21)</f>
        <v>5289</v>
      </c>
      <c r="I21" s="60">
        <f>H21/E21*100</f>
        <v>51.549707602339176</v>
      </c>
    </row>
    <row r="22" spans="2:9" ht="16.5" thickBot="1" x14ac:dyDescent="0.3">
      <c r="B22" s="73" t="s">
        <v>8</v>
      </c>
      <c r="C22" s="59">
        <v>3063</v>
      </c>
      <c r="D22" s="59">
        <v>18486</v>
      </c>
      <c r="E22" s="58">
        <f t="shared" ref="E22:E25" si="4">SUM(C22:D22)</f>
        <v>21549</v>
      </c>
      <c r="F22" s="59">
        <v>1670</v>
      </c>
      <c r="G22" s="59">
        <v>23191</v>
      </c>
      <c r="H22" s="58">
        <f t="shared" ref="H22:H25" si="5">SUM(F22:G22)</f>
        <v>24861</v>
      </c>
      <c r="I22" s="60">
        <f t="shared" ref="I22:I25" si="6">H22/E22*100</f>
        <v>115.36962272031184</v>
      </c>
    </row>
    <row r="23" spans="2:9" ht="16.5" thickBot="1" x14ac:dyDescent="0.3">
      <c r="B23" s="73" t="s">
        <v>110</v>
      </c>
      <c r="C23" s="59">
        <v>1627</v>
      </c>
      <c r="D23" s="59">
        <v>30703</v>
      </c>
      <c r="E23" s="58">
        <f t="shared" si="4"/>
        <v>32330</v>
      </c>
      <c r="F23" s="59">
        <v>1420</v>
      </c>
      <c r="G23" s="59">
        <v>30812</v>
      </c>
      <c r="H23" s="58">
        <f t="shared" si="5"/>
        <v>32232</v>
      </c>
      <c r="I23" s="60">
        <f t="shared" si="6"/>
        <v>99.69687596659449</v>
      </c>
    </row>
    <row r="24" spans="2:9" ht="16.5" thickBot="1" x14ac:dyDescent="0.3">
      <c r="B24" s="73" t="s">
        <v>137</v>
      </c>
      <c r="C24" s="59">
        <v>1515</v>
      </c>
      <c r="D24" s="59">
        <v>31195</v>
      </c>
      <c r="E24" s="58">
        <f t="shared" si="4"/>
        <v>32710</v>
      </c>
      <c r="F24" s="59">
        <v>1358</v>
      </c>
      <c r="G24" s="59">
        <v>31742</v>
      </c>
      <c r="H24" s="58">
        <f t="shared" si="5"/>
        <v>33100</v>
      </c>
      <c r="I24" s="60">
        <f t="shared" si="6"/>
        <v>101.19229593396514</v>
      </c>
    </row>
    <row r="25" spans="2:9" ht="16.5" thickBot="1" x14ac:dyDescent="0.3">
      <c r="B25" s="73" t="s">
        <v>112</v>
      </c>
      <c r="C25" s="59">
        <v>1485</v>
      </c>
      <c r="D25" s="59">
        <v>18841</v>
      </c>
      <c r="E25" s="58">
        <f t="shared" si="4"/>
        <v>20326</v>
      </c>
      <c r="F25" s="59">
        <v>1862</v>
      </c>
      <c r="G25" s="59">
        <v>17539</v>
      </c>
      <c r="H25" s="58">
        <f t="shared" si="5"/>
        <v>19401</v>
      </c>
      <c r="I25" s="60">
        <f t="shared" si="6"/>
        <v>95.449178392207017</v>
      </c>
    </row>
    <row r="26" spans="2:9" s="16" customFormat="1" ht="16.5" thickBot="1" x14ac:dyDescent="0.3">
      <c r="B26" s="87" t="s">
        <v>9</v>
      </c>
      <c r="C26" s="85">
        <f>SUM(C21:C25)</f>
        <v>9522</v>
      </c>
      <c r="D26" s="85">
        <f t="shared" ref="D26:H26" si="7">SUM(D21:D25)</f>
        <v>107653</v>
      </c>
      <c r="E26" s="85">
        <f t="shared" si="7"/>
        <v>117175</v>
      </c>
      <c r="F26" s="85">
        <f t="shared" si="7"/>
        <v>8187</v>
      </c>
      <c r="G26" s="85">
        <f t="shared" si="7"/>
        <v>106696</v>
      </c>
      <c r="H26" s="85">
        <f t="shared" si="7"/>
        <v>114883</v>
      </c>
      <c r="I26" s="86">
        <f t="shared" ref="I26" si="8">H26/E26*100</f>
        <v>98.043951354811171</v>
      </c>
    </row>
    <row r="27" spans="2:9" ht="15.75" x14ac:dyDescent="0.25">
      <c r="B27" s="10"/>
    </row>
    <row r="28" spans="2:9" ht="15.75" x14ac:dyDescent="0.25">
      <c r="B28" s="10"/>
    </row>
    <row r="29" spans="2:9" ht="15.75" x14ac:dyDescent="0.25">
      <c r="B29" s="10"/>
    </row>
    <row r="30" spans="2:9" ht="15.75" x14ac:dyDescent="0.25">
      <c r="B30" s="10"/>
    </row>
    <row r="31" spans="2:9" ht="18.75" x14ac:dyDescent="0.3">
      <c r="B31" s="15"/>
      <c r="C31" s="11" t="s">
        <v>120</v>
      </c>
      <c r="D31" s="14"/>
      <c r="E31" s="14"/>
      <c r="F31" s="14"/>
      <c r="G31" s="14"/>
      <c r="H31" s="14"/>
      <c r="I31" s="14"/>
    </row>
    <row r="32" spans="2:9" ht="15.75" x14ac:dyDescent="0.25">
      <c r="B32" s="15"/>
      <c r="C32" s="14"/>
      <c r="D32" s="14"/>
      <c r="E32" s="14"/>
      <c r="F32" s="14"/>
      <c r="G32" s="14"/>
      <c r="H32" s="14"/>
      <c r="I32" s="14"/>
    </row>
    <row r="33" spans="2:9" ht="15.75" x14ac:dyDescent="0.25">
      <c r="B33" s="19" t="s">
        <v>140</v>
      </c>
      <c r="C33" s="14"/>
      <c r="D33" s="14"/>
      <c r="E33" s="14"/>
      <c r="F33" s="14"/>
      <c r="G33" s="14"/>
      <c r="H33" s="14"/>
      <c r="I33" s="14"/>
    </row>
    <row r="34" spans="2:9" ht="16.5" thickBot="1" x14ac:dyDescent="0.3">
      <c r="B34" s="19"/>
      <c r="C34" s="14"/>
      <c r="D34" s="14"/>
      <c r="E34" s="14"/>
      <c r="F34" s="14"/>
      <c r="G34" s="14"/>
      <c r="H34" s="14"/>
      <c r="I34" s="14"/>
    </row>
    <row r="35" spans="2:9" ht="16.5" thickBot="1" x14ac:dyDescent="0.3">
      <c r="B35" s="74"/>
      <c r="C35" s="183">
        <v>2013</v>
      </c>
      <c r="D35" s="184"/>
      <c r="E35" s="185"/>
      <c r="F35" s="183">
        <v>2014</v>
      </c>
      <c r="G35" s="184"/>
      <c r="H35" s="185"/>
      <c r="I35" s="84" t="s">
        <v>11</v>
      </c>
    </row>
    <row r="36" spans="2:9" ht="16.5" thickBot="1" x14ac:dyDescent="0.3">
      <c r="B36" s="78" t="s">
        <v>134</v>
      </c>
      <c r="C36" s="85" t="s">
        <v>12</v>
      </c>
      <c r="D36" s="85" t="s">
        <v>13</v>
      </c>
      <c r="E36" s="85" t="s">
        <v>9</v>
      </c>
      <c r="F36" s="85" t="s">
        <v>12</v>
      </c>
      <c r="G36" s="85" t="s">
        <v>13</v>
      </c>
      <c r="H36" s="85" t="s">
        <v>9</v>
      </c>
      <c r="I36" s="85" t="s">
        <v>108</v>
      </c>
    </row>
    <row r="37" spans="2:9" ht="16.5" thickBot="1" x14ac:dyDescent="0.3">
      <c r="B37" s="96" t="s">
        <v>6</v>
      </c>
      <c r="C37" s="98">
        <v>0</v>
      </c>
      <c r="D37" s="98">
        <v>0</v>
      </c>
      <c r="E37" s="97">
        <f>SUM(C37:D37)</f>
        <v>0</v>
      </c>
      <c r="F37" s="98">
        <v>4</v>
      </c>
      <c r="G37" s="98">
        <v>172</v>
      </c>
      <c r="H37" s="97">
        <f>SUM(F37:G37)</f>
        <v>176</v>
      </c>
      <c r="I37" s="98">
        <v>0</v>
      </c>
    </row>
    <row r="38" spans="2:9" ht="16.5" thickBot="1" x14ac:dyDescent="0.3">
      <c r="B38" s="73" t="s">
        <v>7</v>
      </c>
      <c r="C38" s="59">
        <v>18</v>
      </c>
      <c r="D38" s="59">
        <v>2603</v>
      </c>
      <c r="E38" s="97">
        <f t="shared" ref="E38:E42" si="9">SUM(C38:D38)</f>
        <v>2621</v>
      </c>
      <c r="F38" s="59">
        <v>51</v>
      </c>
      <c r="G38" s="59">
        <v>1722</v>
      </c>
      <c r="H38" s="58">
        <f>SUM(F38:G38)</f>
        <v>1773</v>
      </c>
      <c r="I38" s="60">
        <f>H38/E38*100</f>
        <v>67.645936665394885</v>
      </c>
    </row>
    <row r="39" spans="2:9" ht="16.5" thickBot="1" x14ac:dyDescent="0.3">
      <c r="B39" s="73" t="s">
        <v>8</v>
      </c>
      <c r="C39" s="59">
        <v>64</v>
      </c>
      <c r="D39" s="59">
        <v>4163</v>
      </c>
      <c r="E39" s="97">
        <f t="shared" si="9"/>
        <v>4227</v>
      </c>
      <c r="F39" s="59">
        <v>63</v>
      </c>
      <c r="G39" s="59">
        <v>4850</v>
      </c>
      <c r="H39" s="58">
        <f t="shared" ref="H39:H41" si="10">SUM(F39:G39)</f>
        <v>4913</v>
      </c>
      <c r="I39" s="60">
        <f t="shared" ref="I39:I42" si="11">H39/E39*100</f>
        <v>116.22900402176484</v>
      </c>
    </row>
    <row r="40" spans="2:9" ht="16.5" thickBot="1" x14ac:dyDescent="0.3">
      <c r="B40" s="73" t="s">
        <v>110</v>
      </c>
      <c r="C40" s="59">
        <v>64</v>
      </c>
      <c r="D40" s="59">
        <v>6573</v>
      </c>
      <c r="E40" s="97">
        <f t="shared" si="9"/>
        <v>6637</v>
      </c>
      <c r="F40" s="59">
        <v>90</v>
      </c>
      <c r="G40" s="59">
        <v>6554</v>
      </c>
      <c r="H40" s="58">
        <f t="shared" si="10"/>
        <v>6644</v>
      </c>
      <c r="I40" s="60">
        <f t="shared" si="11"/>
        <v>100.10546933855657</v>
      </c>
    </row>
    <row r="41" spans="2:9" ht="16.5" thickBot="1" x14ac:dyDescent="0.3">
      <c r="B41" s="73" t="s">
        <v>137</v>
      </c>
      <c r="C41" s="59">
        <v>130</v>
      </c>
      <c r="D41" s="59">
        <v>7376</v>
      </c>
      <c r="E41" s="97">
        <f t="shared" si="9"/>
        <v>7506</v>
      </c>
      <c r="F41" s="59">
        <v>106</v>
      </c>
      <c r="G41" s="59">
        <v>8264</v>
      </c>
      <c r="H41" s="58">
        <f t="shared" si="10"/>
        <v>8370</v>
      </c>
      <c r="I41" s="60">
        <f t="shared" si="11"/>
        <v>111.51079136690647</v>
      </c>
    </row>
    <row r="42" spans="2:9" ht="16.5" thickBot="1" x14ac:dyDescent="0.3">
      <c r="B42" s="73" t="s">
        <v>112</v>
      </c>
      <c r="C42" s="59">
        <v>22</v>
      </c>
      <c r="D42" s="59">
        <v>2252</v>
      </c>
      <c r="E42" s="97">
        <f t="shared" si="9"/>
        <v>2274</v>
      </c>
      <c r="F42" s="59">
        <v>12</v>
      </c>
      <c r="G42" s="59">
        <v>2562</v>
      </c>
      <c r="H42" s="58">
        <f>SUM(F42:G42)</f>
        <v>2574</v>
      </c>
      <c r="I42" s="60">
        <f t="shared" si="11"/>
        <v>113.19261213720317</v>
      </c>
    </row>
    <row r="43" spans="2:9" s="16" customFormat="1" ht="16.5" thickBot="1" x14ac:dyDescent="0.3">
      <c r="B43" s="87" t="s">
        <v>9</v>
      </c>
      <c r="C43" s="85">
        <f>SUM(C37:C42)</f>
        <v>298</v>
      </c>
      <c r="D43" s="85">
        <f t="shared" ref="D43:H43" si="12">SUM(D37:D42)</f>
        <v>22967</v>
      </c>
      <c r="E43" s="85">
        <f t="shared" si="12"/>
        <v>23265</v>
      </c>
      <c r="F43" s="85">
        <f t="shared" si="12"/>
        <v>326</v>
      </c>
      <c r="G43" s="85">
        <f t="shared" si="12"/>
        <v>24124</v>
      </c>
      <c r="H43" s="85">
        <f t="shared" si="12"/>
        <v>24450</v>
      </c>
      <c r="I43" s="86">
        <f t="shared" ref="I43" si="13">H43/E43*100</f>
        <v>105.09348807221149</v>
      </c>
    </row>
    <row r="44" spans="2:9" ht="15.75" x14ac:dyDescent="0.25">
      <c r="B44" s="66"/>
      <c r="C44" s="64"/>
      <c r="D44" s="64"/>
      <c r="E44" s="63"/>
      <c r="F44" s="64"/>
      <c r="G44" s="64"/>
      <c r="H44" s="63"/>
      <c r="I44" s="65"/>
    </row>
    <row r="45" spans="2:9" ht="15.75" x14ac:dyDescent="0.25">
      <c r="B45" s="66"/>
      <c r="C45" s="64"/>
      <c r="D45" s="64"/>
      <c r="E45" s="63"/>
      <c r="F45" s="64"/>
      <c r="G45" s="64"/>
      <c r="H45" s="63"/>
      <c r="I45" s="65"/>
    </row>
    <row r="46" spans="2:9" ht="15.75" x14ac:dyDescent="0.25">
      <c r="B46" s="15"/>
      <c r="C46" s="14"/>
      <c r="D46" s="14"/>
      <c r="E46" s="14"/>
      <c r="F46" s="14"/>
      <c r="G46" s="14"/>
      <c r="H46" s="14"/>
      <c r="I46" s="14"/>
    </row>
    <row r="47" spans="2:9" ht="15.75" x14ac:dyDescent="0.25">
      <c r="B47" s="19" t="s">
        <v>141</v>
      </c>
      <c r="C47" s="14"/>
      <c r="D47" s="14"/>
      <c r="E47" s="14"/>
      <c r="F47" s="14"/>
      <c r="G47" s="14"/>
      <c r="H47" s="14"/>
      <c r="I47" s="14"/>
    </row>
    <row r="48" spans="2:9" ht="16.5" thickBot="1" x14ac:dyDescent="0.3">
      <c r="B48" s="19"/>
      <c r="C48" s="14"/>
      <c r="D48" s="14"/>
      <c r="E48" s="14"/>
      <c r="F48" s="14"/>
      <c r="G48" s="14"/>
      <c r="H48" s="14"/>
      <c r="I48" s="14"/>
    </row>
    <row r="49" spans="2:9" ht="16.5" thickBot="1" x14ac:dyDescent="0.3">
      <c r="B49" s="74"/>
      <c r="C49" s="183">
        <v>2013</v>
      </c>
      <c r="D49" s="184"/>
      <c r="E49" s="185"/>
      <c r="F49" s="183">
        <v>2014</v>
      </c>
      <c r="G49" s="184"/>
      <c r="H49" s="185"/>
      <c r="I49" s="84" t="s">
        <v>11</v>
      </c>
    </row>
    <row r="50" spans="2:9" ht="16.5" thickBot="1" x14ac:dyDescent="0.3">
      <c r="B50" s="78" t="s">
        <v>134</v>
      </c>
      <c r="C50" s="85" t="s">
        <v>12</v>
      </c>
      <c r="D50" s="85" t="s">
        <v>13</v>
      </c>
      <c r="E50" s="85" t="s">
        <v>9</v>
      </c>
      <c r="F50" s="85" t="s">
        <v>12</v>
      </c>
      <c r="G50" s="85" t="s">
        <v>13</v>
      </c>
      <c r="H50" s="85" t="s">
        <v>9</v>
      </c>
      <c r="I50" s="85" t="s">
        <v>108</v>
      </c>
    </row>
    <row r="51" spans="2:9" ht="16.5" thickBot="1" x14ac:dyDescent="0.3">
      <c r="B51" s="96" t="s">
        <v>6</v>
      </c>
      <c r="C51" s="98">
        <v>0</v>
      </c>
      <c r="D51" s="98">
        <v>0</v>
      </c>
      <c r="E51" s="97">
        <f>SUM(C51:D51)</f>
        <v>0</v>
      </c>
      <c r="F51" s="98">
        <v>7</v>
      </c>
      <c r="G51" s="98">
        <v>482</v>
      </c>
      <c r="H51" s="97">
        <f>SUM(F51:G51)</f>
        <v>489</v>
      </c>
      <c r="I51" s="98">
        <v>0</v>
      </c>
    </row>
    <row r="52" spans="2:9" ht="16.5" thickBot="1" x14ac:dyDescent="0.3">
      <c r="B52" s="73" t="s">
        <v>7</v>
      </c>
      <c r="C52" s="59">
        <v>64</v>
      </c>
      <c r="D52" s="59">
        <v>18383</v>
      </c>
      <c r="E52" s="97">
        <f t="shared" ref="E52:E56" si="14">SUM(C52:D52)</f>
        <v>18447</v>
      </c>
      <c r="F52" s="59">
        <v>188</v>
      </c>
      <c r="G52" s="59">
        <v>9270</v>
      </c>
      <c r="H52" s="58">
        <f>SUM(F52:G52)</f>
        <v>9458</v>
      </c>
      <c r="I52" s="60">
        <f>H52/E52*100</f>
        <v>51.271209410744291</v>
      </c>
    </row>
    <row r="53" spans="2:9" ht="16.5" thickBot="1" x14ac:dyDescent="0.3">
      <c r="B53" s="73" t="s">
        <v>8</v>
      </c>
      <c r="C53" s="59">
        <v>404</v>
      </c>
      <c r="D53" s="59">
        <v>31391</v>
      </c>
      <c r="E53" s="97">
        <f t="shared" si="14"/>
        <v>31795</v>
      </c>
      <c r="F53" s="59">
        <v>490</v>
      </c>
      <c r="G53" s="59">
        <v>42159</v>
      </c>
      <c r="H53" s="58">
        <f t="shared" ref="H53:H55" si="15">SUM(F53:G53)</f>
        <v>42649</v>
      </c>
      <c r="I53" s="60">
        <f t="shared" ref="I53:I56" si="16">H53/E53*100</f>
        <v>134.13744299418147</v>
      </c>
    </row>
    <row r="54" spans="2:9" ht="16.5" thickBot="1" x14ac:dyDescent="0.3">
      <c r="B54" s="73" t="s">
        <v>110</v>
      </c>
      <c r="C54" s="59">
        <v>520</v>
      </c>
      <c r="D54" s="59">
        <v>68650</v>
      </c>
      <c r="E54" s="97">
        <f t="shared" si="14"/>
        <v>69170</v>
      </c>
      <c r="F54" s="59">
        <v>839</v>
      </c>
      <c r="G54" s="59">
        <v>62549</v>
      </c>
      <c r="H54" s="58">
        <f t="shared" si="15"/>
        <v>63388</v>
      </c>
      <c r="I54" s="60">
        <f t="shared" si="16"/>
        <v>91.640884776637265</v>
      </c>
    </row>
    <row r="55" spans="2:9" ht="16.5" thickBot="1" x14ac:dyDescent="0.3">
      <c r="B55" s="73" t="s">
        <v>137</v>
      </c>
      <c r="C55" s="59">
        <v>1034</v>
      </c>
      <c r="D55" s="59">
        <v>73334</v>
      </c>
      <c r="E55" s="97">
        <f t="shared" si="14"/>
        <v>74368</v>
      </c>
      <c r="F55" s="59">
        <v>823</v>
      </c>
      <c r="G55" s="59">
        <v>80020</v>
      </c>
      <c r="H55" s="58">
        <f t="shared" si="15"/>
        <v>80843</v>
      </c>
      <c r="I55" s="60">
        <f t="shared" si="16"/>
        <v>108.70670180722892</v>
      </c>
    </row>
    <row r="56" spans="2:9" ht="16.5" thickBot="1" x14ac:dyDescent="0.3">
      <c r="B56" s="73" t="s">
        <v>112</v>
      </c>
      <c r="C56" s="59">
        <v>186</v>
      </c>
      <c r="D56" s="59">
        <v>24866</v>
      </c>
      <c r="E56" s="97">
        <f t="shared" si="14"/>
        <v>25052</v>
      </c>
      <c r="F56" s="59">
        <v>149</v>
      </c>
      <c r="G56" s="59">
        <v>30392</v>
      </c>
      <c r="H56" s="58">
        <f>SUM(F56:G56)</f>
        <v>30541</v>
      </c>
      <c r="I56" s="60">
        <f t="shared" si="16"/>
        <v>121.9104263132684</v>
      </c>
    </row>
    <row r="57" spans="2:9" s="16" customFormat="1" ht="16.5" thickBot="1" x14ac:dyDescent="0.3">
      <c r="B57" s="87" t="s">
        <v>9</v>
      </c>
      <c r="C57" s="85">
        <f>SUM(C51:C56)</f>
        <v>2208</v>
      </c>
      <c r="D57" s="85">
        <f t="shared" ref="D57:H57" si="17">SUM(D51:D56)</f>
        <v>216624</v>
      </c>
      <c r="E57" s="85">
        <f t="shared" si="17"/>
        <v>218832</v>
      </c>
      <c r="F57" s="85">
        <f t="shared" si="17"/>
        <v>2496</v>
      </c>
      <c r="G57" s="85">
        <f t="shared" si="17"/>
        <v>224872</v>
      </c>
      <c r="H57" s="85">
        <f t="shared" si="17"/>
        <v>227368</v>
      </c>
      <c r="I57" s="86">
        <f t="shared" ref="I57" si="18">H57/E57*100</f>
        <v>103.90070921985814</v>
      </c>
    </row>
  </sheetData>
  <mergeCells count="8">
    <mergeCell ref="C49:E49"/>
    <mergeCell ref="F49:H49"/>
    <mergeCell ref="C5:E5"/>
    <mergeCell ref="F5:H5"/>
    <mergeCell ref="C19:E19"/>
    <mergeCell ref="F19:H19"/>
    <mergeCell ref="C35:E35"/>
    <mergeCell ref="F35:H35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opLeftCell="A13" workbookViewId="0">
      <selection activeCell="F30" sqref="F30"/>
    </sheetView>
  </sheetViews>
  <sheetFormatPr defaultRowHeight="15" x14ac:dyDescent="0.25"/>
  <cols>
    <col min="2" max="2" width="11" customWidth="1"/>
    <col min="3" max="4" width="12" customWidth="1"/>
    <col min="5" max="5" width="11.5703125" customWidth="1"/>
    <col min="6" max="7" width="11.85546875" customWidth="1"/>
    <col min="8" max="9" width="12" customWidth="1"/>
  </cols>
  <sheetData>
    <row r="1" spans="2:11" ht="16.5" thickBot="1" x14ac:dyDescent="0.3">
      <c r="B1" s="19" t="s">
        <v>142</v>
      </c>
      <c r="C1" s="14"/>
      <c r="D1" s="14"/>
      <c r="E1" s="14"/>
      <c r="F1" s="14"/>
      <c r="G1" s="14"/>
      <c r="H1" s="14"/>
      <c r="I1" s="14"/>
      <c r="J1" s="14"/>
    </row>
    <row r="2" spans="2:11" ht="16.5" customHeight="1" thickBot="1" x14ac:dyDescent="0.3">
      <c r="B2" s="186" t="s">
        <v>134</v>
      </c>
      <c r="C2" s="188">
        <v>2013</v>
      </c>
      <c r="D2" s="189"/>
      <c r="E2" s="190"/>
      <c r="F2" s="188">
        <v>2014</v>
      </c>
      <c r="G2" s="189"/>
      <c r="H2" s="189"/>
      <c r="I2" s="104" t="s">
        <v>145</v>
      </c>
      <c r="J2" s="103"/>
    </row>
    <row r="3" spans="2:11" ht="16.5" thickBot="1" x14ac:dyDescent="0.3">
      <c r="B3" s="187"/>
      <c r="C3" s="85" t="s">
        <v>12</v>
      </c>
      <c r="D3" s="85" t="s">
        <v>13</v>
      </c>
      <c r="E3" s="85" t="s">
        <v>9</v>
      </c>
      <c r="F3" s="85" t="s">
        <v>144</v>
      </c>
      <c r="G3" s="85" t="s">
        <v>13</v>
      </c>
      <c r="H3" s="101" t="s">
        <v>9</v>
      </c>
      <c r="I3" s="78" t="s">
        <v>108</v>
      </c>
      <c r="J3" s="103"/>
      <c r="K3" s="18"/>
    </row>
    <row r="4" spans="2:11" ht="16.5" thickBot="1" x14ac:dyDescent="0.3">
      <c r="B4" s="88" t="s">
        <v>6</v>
      </c>
      <c r="C4" s="59">
        <v>0</v>
      </c>
      <c r="D4" s="59">
        <v>6</v>
      </c>
      <c r="E4" s="58">
        <f>SUM(C4:D4)</f>
        <v>6</v>
      </c>
      <c r="F4" s="59">
        <v>0</v>
      </c>
      <c r="G4" s="59">
        <v>17</v>
      </c>
      <c r="H4" s="67">
        <f>SUM(F4:G4)</f>
        <v>17</v>
      </c>
      <c r="I4" s="107">
        <f>H4/E4*100</f>
        <v>283.33333333333337</v>
      </c>
      <c r="J4" s="14"/>
    </row>
    <row r="5" spans="2:11" ht="16.5" thickBot="1" x14ac:dyDescent="0.3">
      <c r="B5" s="72" t="s">
        <v>7</v>
      </c>
      <c r="C5" s="59">
        <v>4</v>
      </c>
      <c r="D5" s="59">
        <v>17</v>
      </c>
      <c r="E5" s="58">
        <f t="shared" ref="E5:E12" si="0">SUM(C5:D5)</f>
        <v>21</v>
      </c>
      <c r="F5" s="59">
        <v>0</v>
      </c>
      <c r="G5" s="59">
        <v>13</v>
      </c>
      <c r="H5" s="67">
        <f t="shared" ref="H5:H11" si="1">SUM(F5:G5)</f>
        <v>13</v>
      </c>
      <c r="I5" s="107">
        <f t="shared" ref="I5:I13" si="2">H5/E5*100</f>
        <v>61.904761904761905</v>
      </c>
      <c r="J5" s="103"/>
    </row>
    <row r="6" spans="2:11" ht="16.5" thickBot="1" x14ac:dyDescent="0.3">
      <c r="B6" s="72" t="s">
        <v>8</v>
      </c>
      <c r="C6" s="59">
        <v>15</v>
      </c>
      <c r="D6" s="59">
        <v>29</v>
      </c>
      <c r="E6" s="58">
        <f t="shared" si="0"/>
        <v>44</v>
      </c>
      <c r="F6" s="59">
        <v>19</v>
      </c>
      <c r="G6" s="59">
        <v>28</v>
      </c>
      <c r="H6" s="102">
        <f t="shared" si="1"/>
        <v>47</v>
      </c>
      <c r="I6" s="70">
        <f t="shared" si="2"/>
        <v>106.81818181818181</v>
      </c>
      <c r="J6" s="103"/>
    </row>
    <row r="7" spans="2:11" ht="16.5" thickBot="1" x14ac:dyDescent="0.3">
      <c r="B7" s="72" t="s">
        <v>110</v>
      </c>
      <c r="C7" s="59">
        <v>476</v>
      </c>
      <c r="D7" s="59">
        <v>192</v>
      </c>
      <c r="E7" s="58">
        <f t="shared" si="0"/>
        <v>668</v>
      </c>
      <c r="F7" s="59">
        <v>445</v>
      </c>
      <c r="G7" s="59">
        <v>166</v>
      </c>
      <c r="H7" s="67">
        <f t="shared" si="1"/>
        <v>611</v>
      </c>
      <c r="I7" s="107">
        <f t="shared" si="2"/>
        <v>91.467065868263475</v>
      </c>
      <c r="J7" s="14"/>
    </row>
    <row r="8" spans="2:11" ht="16.5" thickBot="1" x14ac:dyDescent="0.3">
      <c r="B8" s="72" t="s">
        <v>137</v>
      </c>
      <c r="C8" s="59">
        <v>120</v>
      </c>
      <c r="D8" s="59">
        <v>147</v>
      </c>
      <c r="E8" s="58">
        <f t="shared" si="0"/>
        <v>267</v>
      </c>
      <c r="F8" s="59">
        <v>96</v>
      </c>
      <c r="G8" s="59">
        <v>104</v>
      </c>
      <c r="H8" s="67">
        <f t="shared" si="1"/>
        <v>200</v>
      </c>
      <c r="I8" s="107">
        <f t="shared" si="2"/>
        <v>74.906367041198507</v>
      </c>
      <c r="J8" s="103"/>
    </row>
    <row r="9" spans="2:11" ht="16.5" thickBot="1" x14ac:dyDescent="0.3">
      <c r="B9" s="72" t="s">
        <v>112</v>
      </c>
      <c r="C9" s="59">
        <v>2</v>
      </c>
      <c r="D9" s="59">
        <v>20</v>
      </c>
      <c r="E9" s="58">
        <f t="shared" si="0"/>
        <v>22</v>
      </c>
      <c r="F9" s="59">
        <v>2</v>
      </c>
      <c r="G9" s="59">
        <v>9</v>
      </c>
      <c r="H9" s="102">
        <f t="shared" si="1"/>
        <v>11</v>
      </c>
      <c r="I9" s="70">
        <f t="shared" si="2"/>
        <v>50</v>
      </c>
      <c r="J9" s="103"/>
    </row>
    <row r="10" spans="2:11" ht="16.5" thickBot="1" x14ac:dyDescent="0.3">
      <c r="B10" s="72" t="s">
        <v>157</v>
      </c>
      <c r="C10" s="59">
        <v>0</v>
      </c>
      <c r="D10" s="59">
        <v>0</v>
      </c>
      <c r="E10" s="58">
        <f t="shared" si="0"/>
        <v>0</v>
      </c>
      <c r="F10" s="59">
        <v>0</v>
      </c>
      <c r="G10" s="59">
        <v>4</v>
      </c>
      <c r="H10" s="102">
        <f t="shared" si="1"/>
        <v>4</v>
      </c>
      <c r="I10" s="70">
        <v>0</v>
      </c>
      <c r="J10" s="103"/>
    </row>
    <row r="11" spans="2:11" ht="16.5" thickBot="1" x14ac:dyDescent="0.3">
      <c r="B11" s="72" t="s">
        <v>158</v>
      </c>
      <c r="C11" s="59">
        <v>0</v>
      </c>
      <c r="D11" s="59">
        <v>0</v>
      </c>
      <c r="E11" s="58">
        <f t="shared" si="0"/>
        <v>0</v>
      </c>
      <c r="F11" s="59">
        <v>0</v>
      </c>
      <c r="G11" s="59">
        <v>0</v>
      </c>
      <c r="H11" s="102">
        <f t="shared" si="1"/>
        <v>0</v>
      </c>
      <c r="I11" s="70">
        <v>0</v>
      </c>
      <c r="J11" s="103"/>
    </row>
    <row r="12" spans="2:11" ht="16.5" thickBot="1" x14ac:dyDescent="0.3">
      <c r="B12" s="72" t="s">
        <v>159</v>
      </c>
      <c r="C12" s="59">
        <v>0</v>
      </c>
      <c r="D12" s="59">
        <v>0</v>
      </c>
      <c r="E12" s="58">
        <f t="shared" si="0"/>
        <v>0</v>
      </c>
      <c r="F12" s="59">
        <v>0</v>
      </c>
      <c r="G12" s="59">
        <v>0</v>
      </c>
      <c r="H12" s="102">
        <v>0</v>
      </c>
      <c r="I12" s="70">
        <v>0</v>
      </c>
      <c r="J12" s="103"/>
    </row>
    <row r="13" spans="2:11" ht="16.5" thickBot="1" x14ac:dyDescent="0.3">
      <c r="B13" s="87" t="s">
        <v>9</v>
      </c>
      <c r="C13" s="85">
        <f t="shared" ref="C13:H13" si="3">SUM(C4:C12)</f>
        <v>617</v>
      </c>
      <c r="D13" s="85">
        <f t="shared" si="3"/>
        <v>411</v>
      </c>
      <c r="E13" s="85">
        <f t="shared" si="3"/>
        <v>1028</v>
      </c>
      <c r="F13" s="85">
        <f t="shared" si="3"/>
        <v>562</v>
      </c>
      <c r="G13" s="85">
        <f t="shared" si="3"/>
        <v>341</v>
      </c>
      <c r="H13" s="80">
        <f t="shared" si="3"/>
        <v>903</v>
      </c>
      <c r="I13" s="105">
        <f t="shared" si="2"/>
        <v>87.840466926070036</v>
      </c>
      <c r="J13" s="103"/>
    </row>
    <row r="14" spans="2:11" x14ac:dyDescent="0.25">
      <c r="B14" s="14"/>
      <c r="C14" s="14"/>
      <c r="D14" s="14"/>
      <c r="E14" s="14"/>
      <c r="F14" s="14"/>
      <c r="G14" s="14"/>
      <c r="H14" s="14"/>
      <c r="I14" s="14"/>
      <c r="J14" s="14"/>
    </row>
    <row r="15" spans="2:11" ht="16.5" thickBot="1" x14ac:dyDescent="0.3">
      <c r="B15" s="19" t="s">
        <v>143</v>
      </c>
      <c r="C15" s="14"/>
      <c r="D15" s="14"/>
      <c r="E15" s="14"/>
      <c r="F15" s="14"/>
      <c r="G15" s="14"/>
      <c r="H15" s="14"/>
      <c r="I15" s="14"/>
      <c r="J15" s="14"/>
    </row>
    <row r="16" spans="2:11" ht="16.5" customHeight="1" thickBot="1" x14ac:dyDescent="0.3">
      <c r="B16" s="186" t="s">
        <v>134</v>
      </c>
      <c r="C16" s="188">
        <v>2013</v>
      </c>
      <c r="D16" s="189"/>
      <c r="E16" s="190"/>
      <c r="F16" s="188">
        <v>2014</v>
      </c>
      <c r="G16" s="189"/>
      <c r="H16" s="189"/>
      <c r="I16" s="104" t="s">
        <v>11</v>
      </c>
      <c r="J16" s="25"/>
    </row>
    <row r="17" spans="2:10" ht="16.5" customHeight="1" thickBot="1" x14ac:dyDescent="0.3">
      <c r="B17" s="187"/>
      <c r="C17" s="85" t="s">
        <v>12</v>
      </c>
      <c r="D17" s="85" t="s">
        <v>13</v>
      </c>
      <c r="E17" s="85" t="s">
        <v>9</v>
      </c>
      <c r="F17" s="85" t="s">
        <v>144</v>
      </c>
      <c r="G17" s="85" t="s">
        <v>13</v>
      </c>
      <c r="H17" s="101" t="s">
        <v>9</v>
      </c>
      <c r="I17" s="78" t="s">
        <v>108</v>
      </c>
      <c r="J17" s="25"/>
    </row>
    <row r="18" spans="2:10" ht="16.5" thickBot="1" x14ac:dyDescent="0.3">
      <c r="B18" s="88" t="s">
        <v>6</v>
      </c>
      <c r="C18" s="59">
        <v>0</v>
      </c>
      <c r="D18" s="59">
        <v>20</v>
      </c>
      <c r="E18" s="58">
        <f>SUM(C18:D18)</f>
        <v>20</v>
      </c>
      <c r="F18" s="59">
        <v>0</v>
      </c>
      <c r="G18" s="59">
        <v>55</v>
      </c>
      <c r="H18" s="102">
        <f>SUM(F18:G18)</f>
        <v>55</v>
      </c>
      <c r="I18" s="69">
        <f>H18/E18*100</f>
        <v>275</v>
      </c>
    </row>
    <row r="19" spans="2:10" ht="16.5" thickBot="1" x14ac:dyDescent="0.3">
      <c r="B19" s="72" t="s">
        <v>7</v>
      </c>
      <c r="C19" s="59">
        <v>26</v>
      </c>
      <c r="D19" s="59">
        <v>53</v>
      </c>
      <c r="E19" s="58">
        <f t="shared" ref="E19:E26" si="4">SUM(C19:D19)</f>
        <v>79</v>
      </c>
      <c r="F19" s="59">
        <v>0</v>
      </c>
      <c r="G19" s="59">
        <v>62</v>
      </c>
      <c r="H19" s="102">
        <f t="shared" ref="H19:H23" si="5">SUM(F19:G19)</f>
        <v>62</v>
      </c>
      <c r="I19" s="70">
        <f t="shared" ref="I19:I27" si="6">H19/E19*100</f>
        <v>78.48101265822784</v>
      </c>
    </row>
    <row r="20" spans="2:10" ht="16.5" thickBot="1" x14ac:dyDescent="0.3">
      <c r="B20" s="72" t="s">
        <v>8</v>
      </c>
      <c r="C20" s="59">
        <v>158</v>
      </c>
      <c r="D20" s="59">
        <v>165</v>
      </c>
      <c r="E20" s="58">
        <f t="shared" si="4"/>
        <v>323</v>
      </c>
      <c r="F20" s="59">
        <v>109</v>
      </c>
      <c r="G20" s="59">
        <v>93</v>
      </c>
      <c r="H20" s="67">
        <f t="shared" si="5"/>
        <v>202</v>
      </c>
      <c r="I20" s="70">
        <f t="shared" si="6"/>
        <v>62.538699690402474</v>
      </c>
    </row>
    <row r="21" spans="2:10" ht="16.5" thickBot="1" x14ac:dyDescent="0.3">
      <c r="B21" s="72" t="s">
        <v>110</v>
      </c>
      <c r="C21" s="59">
        <v>6929</v>
      </c>
      <c r="D21" s="59">
        <v>1323</v>
      </c>
      <c r="E21" s="58">
        <f t="shared" si="4"/>
        <v>8252</v>
      </c>
      <c r="F21" s="59">
        <v>6527</v>
      </c>
      <c r="G21" s="59">
        <v>1645</v>
      </c>
      <c r="H21" s="67">
        <f t="shared" si="5"/>
        <v>8172</v>
      </c>
      <c r="I21" s="70">
        <f t="shared" si="6"/>
        <v>99.030538051381484</v>
      </c>
    </row>
    <row r="22" spans="2:10" ht="16.5" thickBot="1" x14ac:dyDescent="0.3">
      <c r="B22" s="72" t="s">
        <v>137</v>
      </c>
      <c r="C22" s="59">
        <v>2197</v>
      </c>
      <c r="D22" s="59">
        <v>1321</v>
      </c>
      <c r="E22" s="58">
        <f t="shared" si="4"/>
        <v>3518</v>
      </c>
      <c r="F22" s="59">
        <v>2145</v>
      </c>
      <c r="G22" s="59">
        <v>979</v>
      </c>
      <c r="H22" s="102">
        <f t="shared" si="5"/>
        <v>3124</v>
      </c>
      <c r="I22" s="70">
        <f t="shared" si="6"/>
        <v>88.800454803865833</v>
      </c>
    </row>
    <row r="23" spans="2:10" ht="16.5" thickBot="1" x14ac:dyDescent="0.3">
      <c r="B23" s="72" t="s">
        <v>112</v>
      </c>
      <c r="C23" s="59">
        <v>144</v>
      </c>
      <c r="D23" s="59">
        <v>300</v>
      </c>
      <c r="E23" s="58">
        <f t="shared" si="4"/>
        <v>444</v>
      </c>
      <c r="F23" s="59">
        <v>24</v>
      </c>
      <c r="G23" s="59">
        <v>116</v>
      </c>
      <c r="H23" s="102">
        <f t="shared" si="5"/>
        <v>140</v>
      </c>
      <c r="I23" s="70">
        <f t="shared" si="6"/>
        <v>31.531531531531531</v>
      </c>
      <c r="J23" s="25"/>
    </row>
    <row r="24" spans="2:10" ht="16.5" thickBot="1" x14ac:dyDescent="0.3">
      <c r="B24" s="72" t="s">
        <v>157</v>
      </c>
      <c r="C24" s="59">
        <v>78</v>
      </c>
      <c r="D24" s="59">
        <v>38</v>
      </c>
      <c r="E24" s="58">
        <f t="shared" si="4"/>
        <v>116</v>
      </c>
      <c r="F24" s="59">
        <v>0</v>
      </c>
      <c r="G24" s="59">
        <v>20</v>
      </c>
      <c r="H24" s="102">
        <v>20</v>
      </c>
      <c r="I24" s="70">
        <f t="shared" si="6"/>
        <v>17.241379310344829</v>
      </c>
      <c r="J24" s="18"/>
    </row>
    <row r="25" spans="2:10" ht="16.5" thickBot="1" x14ac:dyDescent="0.3">
      <c r="B25" s="72" t="s">
        <v>158</v>
      </c>
      <c r="C25" s="59">
        <v>60</v>
      </c>
      <c r="D25" s="59">
        <v>0</v>
      </c>
      <c r="E25" s="58">
        <f t="shared" si="4"/>
        <v>60</v>
      </c>
      <c r="F25" s="59">
        <v>0</v>
      </c>
      <c r="G25" s="59">
        <v>0</v>
      </c>
      <c r="H25" s="102">
        <v>0</v>
      </c>
      <c r="I25" s="70">
        <f t="shared" si="6"/>
        <v>0</v>
      </c>
      <c r="J25" s="18"/>
    </row>
    <row r="26" spans="2:10" ht="16.5" thickBot="1" x14ac:dyDescent="0.3">
      <c r="B26" s="72" t="s">
        <v>159</v>
      </c>
      <c r="C26" s="59">
        <v>0</v>
      </c>
      <c r="D26" s="59">
        <v>0</v>
      </c>
      <c r="E26" s="58">
        <f t="shared" si="4"/>
        <v>0</v>
      </c>
      <c r="F26" s="59">
        <v>0</v>
      </c>
      <c r="G26" s="59">
        <v>0</v>
      </c>
      <c r="H26" s="102">
        <v>0</v>
      </c>
      <c r="I26" s="70">
        <v>0</v>
      </c>
      <c r="J26" s="18"/>
    </row>
    <row r="27" spans="2:10" ht="16.5" thickBot="1" x14ac:dyDescent="0.3">
      <c r="B27" s="87" t="s">
        <v>9</v>
      </c>
      <c r="C27" s="85">
        <f t="shared" ref="C27:H27" si="7">SUM(C18:C26)</f>
        <v>9592</v>
      </c>
      <c r="D27" s="85">
        <f t="shared" si="7"/>
        <v>3220</v>
      </c>
      <c r="E27" s="85">
        <f t="shared" si="7"/>
        <v>12812</v>
      </c>
      <c r="F27" s="85">
        <f t="shared" si="7"/>
        <v>8805</v>
      </c>
      <c r="G27" s="85">
        <f t="shared" si="7"/>
        <v>2970</v>
      </c>
      <c r="H27" s="101">
        <f t="shared" si="7"/>
        <v>11775</v>
      </c>
      <c r="I27" s="81">
        <f t="shared" si="6"/>
        <v>91.906025600999058</v>
      </c>
    </row>
    <row r="28" spans="2:10" ht="15.75" x14ac:dyDescent="0.25">
      <c r="B28" s="14"/>
      <c r="C28" s="15" t="s">
        <v>20</v>
      </c>
      <c r="D28" s="15"/>
      <c r="E28" s="14"/>
      <c r="F28" s="14"/>
      <c r="G28" s="14"/>
      <c r="H28" s="14"/>
      <c r="I28" s="14"/>
    </row>
    <row r="29" spans="2:10" x14ac:dyDescent="0.25">
      <c r="B29" s="14"/>
      <c r="C29" s="14" t="s">
        <v>21</v>
      </c>
      <c r="D29" s="14"/>
      <c r="E29" s="14"/>
      <c r="F29" s="14"/>
      <c r="G29" s="14"/>
      <c r="H29" s="14"/>
      <c r="I29" s="14"/>
    </row>
    <row r="30" spans="2:10" x14ac:dyDescent="0.25">
      <c r="B30" s="14"/>
      <c r="C30" s="14" t="s">
        <v>165</v>
      </c>
      <c r="D30" s="14"/>
      <c r="E30" s="14"/>
      <c r="F30" s="14"/>
      <c r="G30" s="14"/>
      <c r="H30" s="14"/>
      <c r="I30" s="14"/>
    </row>
    <row r="31" spans="2:10" x14ac:dyDescent="0.25">
      <c r="B31" s="14"/>
      <c r="C31" s="14"/>
      <c r="D31" s="14"/>
      <c r="E31" s="14"/>
      <c r="F31" s="14"/>
      <c r="G31" s="14"/>
      <c r="H31" s="14"/>
      <c r="I31" s="14"/>
    </row>
    <row r="32" spans="2:10" x14ac:dyDescent="0.25">
      <c r="B32" s="14"/>
      <c r="C32" s="14"/>
      <c r="D32" s="14"/>
      <c r="E32" s="14"/>
      <c r="F32" s="14"/>
      <c r="G32" s="14"/>
      <c r="H32" s="14"/>
      <c r="I32" s="14"/>
    </row>
    <row r="33" spans="3:7" ht="15.75" x14ac:dyDescent="0.25">
      <c r="C33" s="2"/>
      <c r="D33" s="2"/>
    </row>
    <row r="34" spans="3:7" ht="15.75" x14ac:dyDescent="0.25">
      <c r="C34" s="2"/>
      <c r="D34" s="2"/>
    </row>
    <row r="35" spans="3:7" ht="15.75" x14ac:dyDescent="0.25">
      <c r="C35" s="12"/>
      <c r="D35" s="12"/>
    </row>
    <row r="36" spans="3:7" ht="15.75" x14ac:dyDescent="0.25">
      <c r="C36" s="12"/>
      <c r="D36" s="12"/>
    </row>
    <row r="37" spans="3:7" ht="15.75" x14ac:dyDescent="0.25">
      <c r="C37" s="12"/>
      <c r="D37" s="12"/>
    </row>
    <row r="38" spans="3:7" ht="15.75" x14ac:dyDescent="0.25">
      <c r="F38" s="13"/>
      <c r="G38" s="13"/>
    </row>
    <row r="39" spans="3:7" ht="15.75" x14ac:dyDescent="0.25">
      <c r="F39" s="13"/>
      <c r="G39" s="13"/>
    </row>
  </sheetData>
  <mergeCells count="6">
    <mergeCell ref="B16:B17"/>
    <mergeCell ref="C16:E16"/>
    <mergeCell ref="F16:H16"/>
    <mergeCell ref="B2:B3"/>
    <mergeCell ref="C2:E2"/>
    <mergeCell ref="F2:H2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67" workbookViewId="0">
      <selection activeCell="H86" sqref="H86"/>
    </sheetView>
  </sheetViews>
  <sheetFormatPr defaultRowHeight="15" x14ac:dyDescent="0.25"/>
  <cols>
    <col min="1" max="1" width="27.7109375" customWidth="1"/>
    <col min="2" max="2" width="7.85546875" style="135" customWidth="1"/>
    <col min="3" max="3" width="8.140625" style="135" customWidth="1"/>
    <col min="4" max="4" width="7.7109375" style="135" customWidth="1"/>
    <col min="5" max="5" width="7.5703125" style="135" customWidth="1"/>
    <col min="6" max="6" width="8.140625" style="135" customWidth="1"/>
    <col min="7" max="13" width="8" style="135" customWidth="1"/>
    <col min="14" max="15" width="9.140625" style="135"/>
  </cols>
  <sheetData>
    <row r="1" spans="1:16" ht="15.75" x14ac:dyDescent="0.25">
      <c r="A1" s="89" t="s">
        <v>146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115"/>
      <c r="P1" s="14"/>
    </row>
    <row r="2" spans="1:16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15"/>
      <c r="P2" s="14"/>
    </row>
    <row r="3" spans="1:16" x14ac:dyDescent="0.25">
      <c r="A3" s="91"/>
      <c r="B3" s="136" t="s">
        <v>14</v>
      </c>
      <c r="C3" s="136" t="s">
        <v>15</v>
      </c>
      <c r="D3" s="136" t="s">
        <v>16</v>
      </c>
      <c r="E3" s="136" t="s">
        <v>17</v>
      </c>
      <c r="F3" s="136" t="s">
        <v>18</v>
      </c>
      <c r="G3" s="136" t="s">
        <v>19</v>
      </c>
      <c r="H3" s="117" t="s">
        <v>152</v>
      </c>
      <c r="I3" s="117" t="s">
        <v>153</v>
      </c>
      <c r="J3" s="117" t="s">
        <v>154</v>
      </c>
      <c r="K3" s="117" t="s">
        <v>161</v>
      </c>
      <c r="L3" s="117" t="s">
        <v>162</v>
      </c>
      <c r="M3" s="117" t="s">
        <v>163</v>
      </c>
      <c r="N3" s="117" t="s">
        <v>9</v>
      </c>
      <c r="O3" s="118" t="s">
        <v>25</v>
      </c>
      <c r="P3" s="14"/>
    </row>
    <row r="4" spans="1:16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119"/>
      <c r="O4" s="120"/>
      <c r="P4" s="14"/>
    </row>
    <row r="5" spans="1:16" x14ac:dyDescent="0.25">
      <c r="A5" s="137" t="s">
        <v>95</v>
      </c>
      <c r="B5" s="121">
        <v>1</v>
      </c>
      <c r="C5" s="121">
        <v>7</v>
      </c>
      <c r="D5" s="121">
        <v>8</v>
      </c>
      <c r="E5" s="121">
        <v>385</v>
      </c>
      <c r="F5" s="121">
        <v>3527</v>
      </c>
      <c r="G5" s="121">
        <v>10076</v>
      </c>
      <c r="H5" s="122">
        <v>15585</v>
      </c>
      <c r="I5" s="122">
        <v>18817</v>
      </c>
      <c r="J5" s="122">
        <v>5599</v>
      </c>
      <c r="K5" s="122">
        <v>163</v>
      </c>
      <c r="L5" s="122">
        <v>51</v>
      </c>
      <c r="M5" s="122">
        <v>1</v>
      </c>
      <c r="N5" s="122">
        <f>SUM(B5:M5)</f>
        <v>54220</v>
      </c>
      <c r="O5" s="123">
        <f>N5/54220*100</f>
        <v>100</v>
      </c>
      <c r="P5" s="14"/>
    </row>
    <row r="6" spans="1:16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124"/>
      <c r="O6" s="125"/>
      <c r="P6" s="14"/>
    </row>
    <row r="7" spans="1:16" x14ac:dyDescent="0.25">
      <c r="A7" s="137" t="s">
        <v>12</v>
      </c>
      <c r="B7" s="116">
        <v>0</v>
      </c>
      <c r="C7" s="116">
        <v>5</v>
      </c>
      <c r="D7" s="116">
        <v>0</v>
      </c>
      <c r="E7" s="116">
        <v>7</v>
      </c>
      <c r="F7" s="116">
        <v>576</v>
      </c>
      <c r="G7" s="116">
        <v>692</v>
      </c>
      <c r="H7" s="126">
        <v>1362</v>
      </c>
      <c r="I7" s="126">
        <v>1191</v>
      </c>
      <c r="J7" s="126">
        <v>632</v>
      </c>
      <c r="K7" s="126">
        <v>0</v>
      </c>
      <c r="L7" s="126">
        <v>33</v>
      </c>
      <c r="M7" s="126">
        <v>0</v>
      </c>
      <c r="N7" s="122">
        <f>SUM(B7:M7)</f>
        <v>4498</v>
      </c>
      <c r="O7" s="123">
        <f>N7/54220*100</f>
        <v>8.295831796385098</v>
      </c>
      <c r="P7" s="14"/>
    </row>
    <row r="8" spans="1:16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127"/>
      <c r="O8" s="128"/>
      <c r="P8" s="14"/>
    </row>
    <row r="9" spans="1:16" x14ac:dyDescent="0.25">
      <c r="A9" s="137" t="s">
        <v>13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129"/>
      <c r="O9" s="130"/>
      <c r="P9" s="14"/>
    </row>
    <row r="10" spans="1:16" x14ac:dyDescent="0.25">
      <c r="A10" s="92" t="s">
        <v>75</v>
      </c>
      <c r="B10" s="116">
        <v>0</v>
      </c>
      <c r="C10" s="116">
        <v>0</v>
      </c>
      <c r="D10" s="116">
        <v>0</v>
      </c>
      <c r="E10" s="116">
        <v>0</v>
      </c>
      <c r="F10" s="116">
        <v>4</v>
      </c>
      <c r="G10" s="116">
        <v>1</v>
      </c>
      <c r="H10" s="126">
        <v>0</v>
      </c>
      <c r="I10" s="126">
        <v>3</v>
      </c>
      <c r="J10" s="126">
        <v>4</v>
      </c>
      <c r="K10" s="126">
        <v>0</v>
      </c>
      <c r="L10" s="126">
        <v>0</v>
      </c>
      <c r="M10" s="126">
        <v>0</v>
      </c>
      <c r="N10" s="122">
        <f>SUM(B10:M10)</f>
        <v>12</v>
      </c>
      <c r="O10" s="123">
        <f>N10/54220*100</f>
        <v>2.2132054592401328E-2</v>
      </c>
      <c r="P10" s="14"/>
    </row>
    <row r="11" spans="1:16" x14ac:dyDescent="0.25">
      <c r="A11" s="92" t="s">
        <v>76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2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2">
        <f t="shared" ref="N11:N74" si="0">SUM(B11:M11)</f>
        <v>2</v>
      </c>
      <c r="O11" s="123">
        <f t="shared" ref="O11:O74" si="1">N11/54220*100</f>
        <v>3.6886757654002213E-3</v>
      </c>
      <c r="P11" s="14"/>
    </row>
    <row r="12" spans="1:16" x14ac:dyDescent="0.25">
      <c r="A12" s="92" t="s">
        <v>72</v>
      </c>
      <c r="B12" s="116">
        <v>0</v>
      </c>
      <c r="C12" s="116">
        <v>0</v>
      </c>
      <c r="D12" s="116">
        <v>0</v>
      </c>
      <c r="E12" s="116">
        <v>0</v>
      </c>
      <c r="F12" s="116">
        <v>141</v>
      </c>
      <c r="G12" s="116">
        <v>1</v>
      </c>
      <c r="H12" s="126">
        <v>11</v>
      </c>
      <c r="I12" s="126">
        <v>107</v>
      </c>
      <c r="J12" s="126">
        <v>6</v>
      </c>
      <c r="K12" s="126">
        <v>0</v>
      </c>
      <c r="L12" s="126">
        <v>0</v>
      </c>
      <c r="M12" s="126">
        <v>0</v>
      </c>
      <c r="N12" s="122">
        <f t="shared" si="0"/>
        <v>266</v>
      </c>
      <c r="O12" s="123">
        <f t="shared" si="1"/>
        <v>0.49059387679822941</v>
      </c>
      <c r="P12" s="14"/>
    </row>
    <row r="13" spans="1:16" x14ac:dyDescent="0.25">
      <c r="A13" s="92" t="s">
        <v>26</v>
      </c>
      <c r="B13" s="116">
        <v>0</v>
      </c>
      <c r="C13" s="116">
        <v>1</v>
      </c>
      <c r="D13" s="116">
        <v>0</v>
      </c>
      <c r="E13" s="116">
        <v>29</v>
      </c>
      <c r="F13" s="116">
        <v>157</v>
      </c>
      <c r="G13" s="116">
        <v>970</v>
      </c>
      <c r="H13" s="126">
        <v>1448</v>
      </c>
      <c r="I13" s="126">
        <v>1914</v>
      </c>
      <c r="J13" s="126">
        <v>439</v>
      </c>
      <c r="K13" s="126">
        <v>12</v>
      </c>
      <c r="L13" s="126">
        <v>0</v>
      </c>
      <c r="M13" s="126">
        <v>0</v>
      </c>
      <c r="N13" s="122">
        <f t="shared" si="0"/>
        <v>4970</v>
      </c>
      <c r="O13" s="123">
        <f t="shared" si="1"/>
        <v>9.1663592770195503</v>
      </c>
      <c r="P13" s="14"/>
    </row>
    <row r="14" spans="1:16" x14ac:dyDescent="0.25">
      <c r="A14" s="92" t="s">
        <v>77</v>
      </c>
      <c r="B14" s="116">
        <v>1</v>
      </c>
      <c r="C14" s="116">
        <v>1</v>
      </c>
      <c r="D14" s="116">
        <v>1</v>
      </c>
      <c r="E14" s="116">
        <v>0</v>
      </c>
      <c r="F14" s="116">
        <v>10</v>
      </c>
      <c r="G14" s="116">
        <v>136</v>
      </c>
      <c r="H14" s="126">
        <v>186</v>
      </c>
      <c r="I14" s="126">
        <v>399</v>
      </c>
      <c r="J14" s="126">
        <v>24</v>
      </c>
      <c r="K14" s="126">
        <v>5</v>
      </c>
      <c r="L14" s="126">
        <v>6</v>
      </c>
      <c r="M14" s="126">
        <v>1</v>
      </c>
      <c r="N14" s="122">
        <f t="shared" si="0"/>
        <v>770</v>
      </c>
      <c r="O14" s="123">
        <f t="shared" si="1"/>
        <v>1.4201401696790852</v>
      </c>
      <c r="P14" s="14"/>
    </row>
    <row r="15" spans="1:16" x14ac:dyDescent="0.25">
      <c r="A15" s="92" t="s">
        <v>27</v>
      </c>
      <c r="B15" s="116">
        <v>0</v>
      </c>
      <c r="C15" s="116">
        <v>0</v>
      </c>
      <c r="D15" s="116">
        <v>0</v>
      </c>
      <c r="E15" s="116">
        <v>8</v>
      </c>
      <c r="F15" s="116">
        <v>97</v>
      </c>
      <c r="G15" s="116">
        <v>99</v>
      </c>
      <c r="H15" s="126">
        <v>357</v>
      </c>
      <c r="I15" s="126">
        <v>198</v>
      </c>
      <c r="J15" s="126">
        <v>99</v>
      </c>
      <c r="K15" s="126">
        <v>1</v>
      </c>
      <c r="L15" s="126">
        <v>0</v>
      </c>
      <c r="M15" s="126">
        <v>0</v>
      </c>
      <c r="N15" s="122">
        <f t="shared" si="0"/>
        <v>859</v>
      </c>
      <c r="O15" s="123">
        <f t="shared" si="1"/>
        <v>1.5842862412393952</v>
      </c>
      <c r="P15" s="14"/>
    </row>
    <row r="16" spans="1:16" x14ac:dyDescent="0.25">
      <c r="A16" s="92" t="s">
        <v>28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2</v>
      </c>
      <c r="H16" s="126">
        <v>7</v>
      </c>
      <c r="I16" s="126">
        <v>18</v>
      </c>
      <c r="J16" s="126">
        <v>2</v>
      </c>
      <c r="K16" s="126">
        <v>0</v>
      </c>
      <c r="L16" s="126">
        <v>0</v>
      </c>
      <c r="M16" s="126">
        <v>0</v>
      </c>
      <c r="N16" s="122">
        <f t="shared" si="0"/>
        <v>29</v>
      </c>
      <c r="O16" s="123">
        <f t="shared" si="1"/>
        <v>5.3485798598303214E-2</v>
      </c>
      <c r="P16" s="14"/>
    </row>
    <row r="17" spans="1:16" x14ac:dyDescent="0.25">
      <c r="A17" s="92" t="s">
        <v>67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2</v>
      </c>
      <c r="H17" s="126">
        <v>7</v>
      </c>
      <c r="I17" s="126">
        <v>3</v>
      </c>
      <c r="J17" s="126">
        <v>1</v>
      </c>
      <c r="K17" s="126">
        <v>0</v>
      </c>
      <c r="L17" s="126">
        <v>0</v>
      </c>
      <c r="M17" s="126">
        <v>0</v>
      </c>
      <c r="N17" s="122">
        <f t="shared" si="0"/>
        <v>13</v>
      </c>
      <c r="O17" s="123">
        <f t="shared" si="1"/>
        <v>2.397639247510144E-2</v>
      </c>
      <c r="P17" s="14"/>
    </row>
    <row r="18" spans="1:16" x14ac:dyDescent="0.25">
      <c r="A18" s="92" t="s">
        <v>29</v>
      </c>
      <c r="B18" s="116">
        <v>0</v>
      </c>
      <c r="C18" s="116">
        <v>0</v>
      </c>
      <c r="D18" s="116">
        <v>0</v>
      </c>
      <c r="E18" s="116">
        <v>0</v>
      </c>
      <c r="F18" s="116">
        <v>24</v>
      </c>
      <c r="G18" s="116">
        <v>26</v>
      </c>
      <c r="H18" s="126">
        <v>0</v>
      </c>
      <c r="I18" s="126">
        <v>2</v>
      </c>
      <c r="J18" s="126">
        <v>2</v>
      </c>
      <c r="K18" s="126">
        <v>0</v>
      </c>
      <c r="L18" s="126">
        <v>2</v>
      </c>
      <c r="M18" s="126">
        <v>0</v>
      </c>
      <c r="N18" s="122">
        <f t="shared" si="0"/>
        <v>56</v>
      </c>
      <c r="O18" s="123">
        <f t="shared" si="1"/>
        <v>0.10328292143120618</v>
      </c>
      <c r="P18" s="14"/>
    </row>
    <row r="19" spans="1:16" x14ac:dyDescent="0.25">
      <c r="A19" s="92" t="s">
        <v>30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26">
        <v>2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2">
        <f t="shared" si="0"/>
        <v>2</v>
      </c>
      <c r="O19" s="123">
        <f t="shared" si="1"/>
        <v>3.6886757654002213E-3</v>
      </c>
      <c r="P19" s="14"/>
    </row>
    <row r="20" spans="1:16" x14ac:dyDescent="0.25">
      <c r="A20" s="92" t="s">
        <v>31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1</v>
      </c>
      <c r="H20" s="126">
        <v>2</v>
      </c>
      <c r="I20" s="126">
        <v>3</v>
      </c>
      <c r="J20" s="126">
        <v>1</v>
      </c>
      <c r="K20" s="126">
        <v>0</v>
      </c>
      <c r="L20" s="126">
        <v>0</v>
      </c>
      <c r="M20" s="126">
        <v>0</v>
      </c>
      <c r="N20" s="122">
        <f t="shared" si="0"/>
        <v>7</v>
      </c>
      <c r="O20" s="123">
        <f t="shared" si="1"/>
        <v>1.2910365178900773E-2</v>
      </c>
      <c r="P20" s="14"/>
    </row>
    <row r="21" spans="1:16" x14ac:dyDescent="0.25">
      <c r="A21" s="92" t="s">
        <v>32</v>
      </c>
      <c r="B21" s="116">
        <v>0</v>
      </c>
      <c r="C21" s="116">
        <v>0</v>
      </c>
      <c r="D21" s="116">
        <v>0</v>
      </c>
      <c r="E21" s="116">
        <v>0</v>
      </c>
      <c r="F21" s="116">
        <v>29</v>
      </c>
      <c r="G21" s="116">
        <v>674</v>
      </c>
      <c r="H21" s="126">
        <v>605</v>
      </c>
      <c r="I21" s="126">
        <v>637</v>
      </c>
      <c r="J21" s="126">
        <v>292</v>
      </c>
      <c r="K21" s="126">
        <v>0</v>
      </c>
      <c r="L21" s="126">
        <v>0</v>
      </c>
      <c r="M21" s="126">
        <v>0</v>
      </c>
      <c r="N21" s="122">
        <f t="shared" si="0"/>
        <v>2237</v>
      </c>
      <c r="O21" s="123">
        <f t="shared" si="1"/>
        <v>4.1257838436001473</v>
      </c>
      <c r="P21" s="14"/>
    </row>
    <row r="22" spans="1:16" x14ac:dyDescent="0.25">
      <c r="A22" s="92" t="s">
        <v>78</v>
      </c>
      <c r="B22" s="116">
        <v>0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  <c r="H22" s="126">
        <v>2</v>
      </c>
      <c r="I22" s="126">
        <v>0</v>
      </c>
      <c r="J22" s="126">
        <v>0</v>
      </c>
      <c r="K22" s="126">
        <v>1</v>
      </c>
      <c r="L22" s="126">
        <v>0</v>
      </c>
      <c r="M22" s="126">
        <v>0</v>
      </c>
      <c r="N22" s="122">
        <f t="shared" si="0"/>
        <v>3</v>
      </c>
      <c r="O22" s="123">
        <f t="shared" si="1"/>
        <v>5.5330136481003319E-3</v>
      </c>
      <c r="P22" s="14"/>
    </row>
    <row r="23" spans="1:16" x14ac:dyDescent="0.25">
      <c r="A23" s="92" t="s">
        <v>33</v>
      </c>
      <c r="B23" s="116">
        <v>0</v>
      </c>
      <c r="C23" s="116">
        <v>0</v>
      </c>
      <c r="D23" s="116">
        <v>0</v>
      </c>
      <c r="E23" s="116">
        <v>1</v>
      </c>
      <c r="F23" s="116">
        <v>59</v>
      </c>
      <c r="G23" s="116">
        <v>387</v>
      </c>
      <c r="H23" s="126">
        <v>1700</v>
      </c>
      <c r="I23" s="126">
        <v>72</v>
      </c>
      <c r="J23" s="126">
        <v>63</v>
      </c>
      <c r="K23" s="126">
        <v>6</v>
      </c>
      <c r="L23" s="126">
        <v>1</v>
      </c>
      <c r="M23" s="126">
        <v>0</v>
      </c>
      <c r="N23" s="122">
        <f t="shared" si="0"/>
        <v>2289</v>
      </c>
      <c r="O23" s="123">
        <f t="shared" si="1"/>
        <v>4.2216894135005534</v>
      </c>
      <c r="P23" s="14"/>
    </row>
    <row r="24" spans="1:16" x14ac:dyDescent="0.25">
      <c r="A24" s="92" t="s">
        <v>34</v>
      </c>
      <c r="B24" s="116">
        <v>0</v>
      </c>
      <c r="C24" s="116">
        <v>0</v>
      </c>
      <c r="D24" s="116">
        <v>0</v>
      </c>
      <c r="E24" s="116">
        <v>0</v>
      </c>
      <c r="F24" s="116">
        <v>0</v>
      </c>
      <c r="G24" s="116">
        <v>11</v>
      </c>
      <c r="H24" s="126">
        <v>6</v>
      </c>
      <c r="I24" s="126">
        <v>4</v>
      </c>
      <c r="J24" s="126">
        <v>2</v>
      </c>
      <c r="K24" s="126">
        <v>0</v>
      </c>
      <c r="L24" s="126">
        <v>0</v>
      </c>
      <c r="M24" s="126">
        <v>0</v>
      </c>
      <c r="N24" s="122">
        <f t="shared" si="0"/>
        <v>23</v>
      </c>
      <c r="O24" s="123">
        <f t="shared" si="1"/>
        <v>4.2419771302102546E-2</v>
      </c>
      <c r="P24" s="14"/>
    </row>
    <row r="25" spans="1:16" x14ac:dyDescent="0.25">
      <c r="A25" s="92" t="s">
        <v>35</v>
      </c>
      <c r="B25" s="116">
        <v>0</v>
      </c>
      <c r="C25" s="116">
        <v>0</v>
      </c>
      <c r="D25" s="116">
        <v>0</v>
      </c>
      <c r="E25" s="116">
        <v>0</v>
      </c>
      <c r="F25" s="116">
        <v>7</v>
      </c>
      <c r="G25" s="116">
        <v>14</v>
      </c>
      <c r="H25" s="126">
        <v>20</v>
      </c>
      <c r="I25" s="126">
        <v>12</v>
      </c>
      <c r="J25" s="126">
        <v>2</v>
      </c>
      <c r="K25" s="126">
        <v>6</v>
      </c>
      <c r="L25" s="126">
        <v>0</v>
      </c>
      <c r="M25" s="126">
        <v>0</v>
      </c>
      <c r="N25" s="122">
        <f t="shared" si="0"/>
        <v>61</v>
      </c>
      <c r="O25" s="123">
        <f t="shared" si="1"/>
        <v>0.11250461084470675</v>
      </c>
      <c r="P25" s="14"/>
    </row>
    <row r="26" spans="1:16" x14ac:dyDescent="0.25">
      <c r="A26" s="92" t="s">
        <v>36</v>
      </c>
      <c r="B26" s="116">
        <v>0</v>
      </c>
      <c r="C26" s="116">
        <v>0</v>
      </c>
      <c r="D26" s="116">
        <v>0</v>
      </c>
      <c r="E26" s="116">
        <v>15</v>
      </c>
      <c r="F26" s="116">
        <v>195</v>
      </c>
      <c r="G26" s="116">
        <v>119</v>
      </c>
      <c r="H26" s="126">
        <v>336</v>
      </c>
      <c r="I26" s="126">
        <v>461</v>
      </c>
      <c r="J26" s="126">
        <v>159</v>
      </c>
      <c r="K26" s="126">
        <v>4</v>
      </c>
      <c r="L26" s="126">
        <v>0</v>
      </c>
      <c r="M26" s="126">
        <v>0</v>
      </c>
      <c r="N26" s="122">
        <f t="shared" si="0"/>
        <v>1289</v>
      </c>
      <c r="O26" s="123">
        <f t="shared" si="1"/>
        <v>2.3773515308004427</v>
      </c>
      <c r="P26" s="14"/>
    </row>
    <row r="27" spans="1:16" x14ac:dyDescent="0.25">
      <c r="A27" s="92" t="s">
        <v>37</v>
      </c>
      <c r="B27" s="116">
        <v>0</v>
      </c>
      <c r="C27" s="116">
        <v>0</v>
      </c>
      <c r="D27" s="116">
        <v>0</v>
      </c>
      <c r="E27" s="116">
        <v>0</v>
      </c>
      <c r="F27" s="116">
        <v>1</v>
      </c>
      <c r="G27" s="116">
        <v>0</v>
      </c>
      <c r="H27" s="126">
        <v>2</v>
      </c>
      <c r="I27" s="126">
        <v>5</v>
      </c>
      <c r="J27" s="126">
        <v>0</v>
      </c>
      <c r="K27" s="126">
        <v>0</v>
      </c>
      <c r="L27" s="126">
        <v>0</v>
      </c>
      <c r="M27" s="126">
        <v>0</v>
      </c>
      <c r="N27" s="122">
        <f t="shared" si="0"/>
        <v>8</v>
      </c>
      <c r="O27" s="123">
        <f t="shared" si="1"/>
        <v>1.4754703061600885E-2</v>
      </c>
      <c r="P27" s="14"/>
    </row>
    <row r="28" spans="1:16" x14ac:dyDescent="0.25">
      <c r="A28" s="92" t="s">
        <v>102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3</v>
      </c>
      <c r="H28" s="126">
        <v>0</v>
      </c>
      <c r="I28" s="126">
        <v>19</v>
      </c>
      <c r="J28" s="126">
        <v>0</v>
      </c>
      <c r="K28" s="126">
        <v>0</v>
      </c>
      <c r="L28" s="126">
        <v>0</v>
      </c>
      <c r="M28" s="126">
        <v>0</v>
      </c>
      <c r="N28" s="122">
        <f t="shared" si="0"/>
        <v>22</v>
      </c>
      <c r="O28" s="123">
        <f t="shared" si="1"/>
        <v>4.057543341940243E-2</v>
      </c>
      <c r="P28" s="14"/>
    </row>
    <row r="29" spans="1:16" x14ac:dyDescent="0.25">
      <c r="A29" s="92" t="s">
        <v>79</v>
      </c>
      <c r="B29" s="116">
        <v>0</v>
      </c>
      <c r="C29" s="116">
        <v>0</v>
      </c>
      <c r="D29" s="116">
        <v>0</v>
      </c>
      <c r="E29" s="116">
        <v>0</v>
      </c>
      <c r="F29" s="116">
        <v>1</v>
      </c>
      <c r="G29" s="116">
        <v>0</v>
      </c>
      <c r="H29" s="126">
        <v>0</v>
      </c>
      <c r="I29" s="126">
        <v>0</v>
      </c>
      <c r="J29" s="126">
        <v>1</v>
      </c>
      <c r="K29" s="126">
        <v>0</v>
      </c>
      <c r="L29" s="126">
        <v>0</v>
      </c>
      <c r="M29" s="126">
        <v>0</v>
      </c>
      <c r="N29" s="122">
        <f t="shared" si="0"/>
        <v>2</v>
      </c>
      <c r="O29" s="123">
        <f t="shared" si="1"/>
        <v>3.6886757654002213E-3</v>
      </c>
      <c r="P29" s="14"/>
    </row>
    <row r="30" spans="1:16" x14ac:dyDescent="0.25">
      <c r="A30" s="92" t="s">
        <v>80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126">
        <v>2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2">
        <f t="shared" si="0"/>
        <v>2</v>
      </c>
      <c r="O30" s="123">
        <f t="shared" si="1"/>
        <v>3.6886757654002213E-3</v>
      </c>
      <c r="P30" s="14"/>
    </row>
    <row r="31" spans="1:16" x14ac:dyDescent="0.25">
      <c r="A31" s="92" t="s">
        <v>38</v>
      </c>
      <c r="B31" s="116">
        <v>0</v>
      </c>
      <c r="C31" s="116">
        <v>0</v>
      </c>
      <c r="D31" s="116">
        <v>0</v>
      </c>
      <c r="E31" s="116">
        <v>0</v>
      </c>
      <c r="F31" s="116">
        <v>4</v>
      </c>
      <c r="G31" s="116">
        <v>21</v>
      </c>
      <c r="H31" s="126">
        <v>25</v>
      </c>
      <c r="I31" s="126">
        <v>16</v>
      </c>
      <c r="J31" s="126">
        <v>10</v>
      </c>
      <c r="K31" s="126">
        <v>1</v>
      </c>
      <c r="L31" s="126">
        <v>0</v>
      </c>
      <c r="M31" s="126">
        <v>0</v>
      </c>
      <c r="N31" s="122">
        <f t="shared" si="0"/>
        <v>77</v>
      </c>
      <c r="O31" s="123">
        <f t="shared" si="1"/>
        <v>0.14201401696790852</v>
      </c>
      <c r="P31" s="14"/>
    </row>
    <row r="32" spans="1:16" x14ac:dyDescent="0.25">
      <c r="A32" s="92" t="s">
        <v>39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126">
        <v>1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2">
        <f t="shared" si="0"/>
        <v>1</v>
      </c>
      <c r="O32" s="123">
        <f t="shared" si="1"/>
        <v>1.8443378827001106E-3</v>
      </c>
      <c r="P32" s="14"/>
    </row>
    <row r="33" spans="1:16" x14ac:dyDescent="0.25">
      <c r="A33" s="92" t="s">
        <v>40</v>
      </c>
      <c r="B33" s="116">
        <v>0</v>
      </c>
      <c r="C33" s="116">
        <v>0</v>
      </c>
      <c r="D33" s="116">
        <v>2</v>
      </c>
      <c r="E33" s="116">
        <v>55</v>
      </c>
      <c r="F33" s="116">
        <v>42</v>
      </c>
      <c r="G33" s="116">
        <v>254</v>
      </c>
      <c r="H33" s="126">
        <v>335</v>
      </c>
      <c r="I33" s="126">
        <v>1323</v>
      </c>
      <c r="J33" s="126">
        <v>110</v>
      </c>
      <c r="K33" s="126">
        <v>0</v>
      </c>
      <c r="L33" s="126">
        <v>0</v>
      </c>
      <c r="M33" s="126">
        <v>0</v>
      </c>
      <c r="N33" s="122">
        <f t="shared" si="0"/>
        <v>2121</v>
      </c>
      <c r="O33" s="123">
        <f t="shared" si="1"/>
        <v>3.9118406492069346</v>
      </c>
      <c r="P33" s="14"/>
    </row>
    <row r="34" spans="1:16" x14ac:dyDescent="0.25">
      <c r="A34" s="92" t="s">
        <v>68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1</v>
      </c>
      <c r="H34" s="126">
        <v>0</v>
      </c>
      <c r="I34" s="126">
        <v>1</v>
      </c>
      <c r="J34" s="126">
        <v>0</v>
      </c>
      <c r="K34" s="126">
        <v>0</v>
      </c>
      <c r="L34" s="126">
        <v>0</v>
      </c>
      <c r="M34" s="126">
        <v>0</v>
      </c>
      <c r="N34" s="122">
        <f t="shared" si="0"/>
        <v>2</v>
      </c>
      <c r="O34" s="123">
        <f t="shared" si="1"/>
        <v>3.6886757654002213E-3</v>
      </c>
      <c r="P34" s="14"/>
    </row>
    <row r="35" spans="1:16" x14ac:dyDescent="0.25">
      <c r="A35" s="92" t="s">
        <v>69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  <c r="H35" s="126">
        <v>1</v>
      </c>
      <c r="I35" s="126">
        <v>2</v>
      </c>
      <c r="J35" s="126">
        <v>1</v>
      </c>
      <c r="K35" s="126">
        <v>0</v>
      </c>
      <c r="L35" s="126">
        <v>0</v>
      </c>
      <c r="M35" s="126">
        <v>0</v>
      </c>
      <c r="N35" s="122">
        <f t="shared" si="0"/>
        <v>4</v>
      </c>
      <c r="O35" s="123">
        <f t="shared" si="1"/>
        <v>7.3773515308004425E-3</v>
      </c>
      <c r="P35" s="14"/>
    </row>
    <row r="36" spans="1:16" x14ac:dyDescent="0.25">
      <c r="A36" s="92" t="s">
        <v>81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2">
        <f t="shared" si="0"/>
        <v>0</v>
      </c>
      <c r="O36" s="123">
        <f t="shared" si="1"/>
        <v>0</v>
      </c>
      <c r="P36" s="14"/>
    </row>
    <row r="37" spans="1:16" x14ac:dyDescent="0.25">
      <c r="A37" s="92" t="s">
        <v>82</v>
      </c>
      <c r="B37" s="116">
        <v>0</v>
      </c>
      <c r="C37" s="116">
        <v>0</v>
      </c>
      <c r="D37" s="116">
        <v>0</v>
      </c>
      <c r="E37" s="116">
        <v>0</v>
      </c>
      <c r="F37" s="116">
        <v>0</v>
      </c>
      <c r="G37" s="116">
        <v>0</v>
      </c>
      <c r="H37" s="126">
        <v>0</v>
      </c>
      <c r="I37" s="126">
        <v>4</v>
      </c>
      <c r="J37" s="126">
        <v>0</v>
      </c>
      <c r="K37" s="126">
        <v>0</v>
      </c>
      <c r="L37" s="126">
        <v>0</v>
      </c>
      <c r="M37" s="126">
        <v>0</v>
      </c>
      <c r="N37" s="122">
        <f t="shared" si="0"/>
        <v>4</v>
      </c>
      <c r="O37" s="123">
        <f t="shared" si="1"/>
        <v>7.3773515308004425E-3</v>
      </c>
      <c r="P37" s="14"/>
    </row>
    <row r="38" spans="1:16" x14ac:dyDescent="0.25">
      <c r="A38" s="92" t="s">
        <v>65</v>
      </c>
      <c r="B38" s="116">
        <v>0</v>
      </c>
      <c r="C38" s="116">
        <v>0</v>
      </c>
      <c r="D38" s="116">
        <v>0</v>
      </c>
      <c r="E38" s="116">
        <v>2</v>
      </c>
      <c r="F38" s="116">
        <v>3</v>
      </c>
      <c r="G38" s="116">
        <v>8</v>
      </c>
      <c r="H38" s="126">
        <v>10</v>
      </c>
      <c r="I38" s="126">
        <v>11</v>
      </c>
      <c r="J38" s="126">
        <v>11</v>
      </c>
      <c r="K38" s="126">
        <v>2</v>
      </c>
      <c r="L38" s="126">
        <v>0</v>
      </c>
      <c r="M38" s="126">
        <v>0</v>
      </c>
      <c r="N38" s="122">
        <f t="shared" si="0"/>
        <v>47</v>
      </c>
      <c r="O38" s="123">
        <f t="shared" si="1"/>
        <v>8.6683880486905202E-2</v>
      </c>
      <c r="P38" s="14"/>
    </row>
    <row r="39" spans="1:16" x14ac:dyDescent="0.25">
      <c r="A39" s="92" t="s">
        <v>83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2">
        <f t="shared" si="0"/>
        <v>0</v>
      </c>
      <c r="O39" s="123">
        <f t="shared" si="1"/>
        <v>0</v>
      </c>
      <c r="P39" s="14"/>
    </row>
    <row r="40" spans="1:16" x14ac:dyDescent="0.25">
      <c r="A40" s="92" t="s">
        <v>84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1</v>
      </c>
      <c r="H40" s="126">
        <v>2</v>
      </c>
      <c r="I40" s="126">
        <v>6</v>
      </c>
      <c r="J40" s="126">
        <v>0</v>
      </c>
      <c r="K40" s="126">
        <v>0</v>
      </c>
      <c r="L40" s="126">
        <v>0</v>
      </c>
      <c r="M40" s="126">
        <v>0</v>
      </c>
      <c r="N40" s="122">
        <f t="shared" si="0"/>
        <v>9</v>
      </c>
      <c r="O40" s="123">
        <f t="shared" si="1"/>
        <v>1.6599040944300997E-2</v>
      </c>
      <c r="P40" s="14"/>
    </row>
    <row r="41" spans="1:16" x14ac:dyDescent="0.25">
      <c r="A41" s="92" t="s">
        <v>70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2</v>
      </c>
      <c r="H41" s="126">
        <v>5</v>
      </c>
      <c r="I41" s="126">
        <v>5</v>
      </c>
      <c r="J41" s="126">
        <v>2</v>
      </c>
      <c r="K41" s="126">
        <v>0</v>
      </c>
      <c r="L41" s="126">
        <v>0</v>
      </c>
      <c r="M41" s="126">
        <v>0</v>
      </c>
      <c r="N41" s="122">
        <f t="shared" si="0"/>
        <v>14</v>
      </c>
      <c r="O41" s="123">
        <f t="shared" si="1"/>
        <v>2.5820730357801545E-2</v>
      </c>
      <c r="P41" s="14"/>
    </row>
    <row r="42" spans="1:16" x14ac:dyDescent="0.25">
      <c r="A42" s="92" t="s">
        <v>85</v>
      </c>
      <c r="B42" s="116">
        <v>0</v>
      </c>
      <c r="C42" s="116">
        <v>0</v>
      </c>
      <c r="D42" s="116">
        <v>0</v>
      </c>
      <c r="E42" s="116">
        <v>0</v>
      </c>
      <c r="F42" s="116">
        <v>2</v>
      </c>
      <c r="G42" s="116">
        <v>2</v>
      </c>
      <c r="H42" s="126">
        <v>5</v>
      </c>
      <c r="I42" s="126">
        <v>14</v>
      </c>
      <c r="J42" s="126">
        <v>0</v>
      </c>
      <c r="K42" s="126">
        <v>1</v>
      </c>
      <c r="L42" s="126">
        <v>0</v>
      </c>
      <c r="M42" s="126">
        <v>0</v>
      </c>
      <c r="N42" s="122">
        <f t="shared" si="0"/>
        <v>24</v>
      </c>
      <c r="O42" s="123">
        <f t="shared" si="1"/>
        <v>4.4264109184802655E-2</v>
      </c>
      <c r="P42" s="14"/>
    </row>
    <row r="43" spans="1:16" x14ac:dyDescent="0.25">
      <c r="A43" s="92" t="s">
        <v>103</v>
      </c>
      <c r="B43" s="116">
        <v>0</v>
      </c>
      <c r="C43" s="116">
        <v>0</v>
      </c>
      <c r="D43" s="116">
        <v>0</v>
      </c>
      <c r="E43" s="116">
        <v>0</v>
      </c>
      <c r="F43" s="116">
        <v>0</v>
      </c>
      <c r="G43" s="116">
        <v>0</v>
      </c>
      <c r="H43" s="126">
        <v>7</v>
      </c>
      <c r="I43" s="126">
        <v>3</v>
      </c>
      <c r="J43" s="126">
        <v>1</v>
      </c>
      <c r="K43" s="126">
        <v>0</v>
      </c>
      <c r="L43" s="126">
        <v>0</v>
      </c>
      <c r="M43" s="126">
        <v>0</v>
      </c>
      <c r="N43" s="122">
        <f t="shared" si="0"/>
        <v>11</v>
      </c>
      <c r="O43" s="123">
        <f t="shared" si="1"/>
        <v>2.0287716709701215E-2</v>
      </c>
      <c r="P43" s="14"/>
    </row>
    <row r="44" spans="1:16" x14ac:dyDescent="0.25">
      <c r="A44" s="92" t="s">
        <v>86</v>
      </c>
      <c r="B44" s="116">
        <v>0</v>
      </c>
      <c r="C44" s="116">
        <v>0</v>
      </c>
      <c r="D44" s="116">
        <v>0</v>
      </c>
      <c r="E44" s="116">
        <v>0</v>
      </c>
      <c r="F44" s="116">
        <v>0</v>
      </c>
      <c r="G44" s="11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2">
        <f t="shared" si="0"/>
        <v>0</v>
      </c>
      <c r="O44" s="123">
        <f t="shared" si="1"/>
        <v>0</v>
      </c>
      <c r="P44" s="14"/>
    </row>
    <row r="45" spans="1:16" x14ac:dyDescent="0.25">
      <c r="A45" s="92" t="s">
        <v>41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33</v>
      </c>
      <c r="H45" s="126">
        <v>4</v>
      </c>
      <c r="I45" s="126">
        <v>13</v>
      </c>
      <c r="J45" s="126">
        <v>1</v>
      </c>
      <c r="K45" s="126">
        <v>0</v>
      </c>
      <c r="L45" s="126">
        <v>0</v>
      </c>
      <c r="M45" s="126">
        <v>0</v>
      </c>
      <c r="N45" s="122">
        <f t="shared" si="0"/>
        <v>51</v>
      </c>
      <c r="O45" s="123">
        <f t="shared" si="1"/>
        <v>9.4061232017705651E-2</v>
      </c>
      <c r="P45" s="14"/>
    </row>
    <row r="46" spans="1:16" x14ac:dyDescent="0.25">
      <c r="A46" s="92" t="s">
        <v>104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  <c r="H46" s="126">
        <v>3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122">
        <f t="shared" si="0"/>
        <v>3</v>
      </c>
      <c r="O46" s="123">
        <f t="shared" si="1"/>
        <v>5.5330136481003319E-3</v>
      </c>
      <c r="P46" s="14"/>
    </row>
    <row r="47" spans="1:16" x14ac:dyDescent="0.25">
      <c r="A47" s="92" t="s">
        <v>42</v>
      </c>
      <c r="B47" s="116">
        <v>0</v>
      </c>
      <c r="C47" s="116">
        <v>0</v>
      </c>
      <c r="D47" s="116">
        <v>0</v>
      </c>
      <c r="E47" s="116">
        <v>0</v>
      </c>
      <c r="F47" s="116">
        <v>30</v>
      </c>
      <c r="G47" s="116">
        <v>23</v>
      </c>
      <c r="H47" s="126">
        <v>20</v>
      </c>
      <c r="I47" s="126">
        <v>15</v>
      </c>
      <c r="J47" s="126">
        <v>28</v>
      </c>
      <c r="K47" s="126">
        <v>0</v>
      </c>
      <c r="L47" s="126">
        <v>4</v>
      </c>
      <c r="M47" s="126">
        <v>0</v>
      </c>
      <c r="N47" s="122">
        <f t="shared" si="0"/>
        <v>120</v>
      </c>
      <c r="O47" s="123">
        <f t="shared" si="1"/>
        <v>0.22132054592401326</v>
      </c>
      <c r="P47" s="14"/>
    </row>
    <row r="48" spans="1:16" x14ac:dyDescent="0.25">
      <c r="A48" s="92" t="s">
        <v>43</v>
      </c>
      <c r="B48" s="116">
        <v>0</v>
      </c>
      <c r="C48" s="116">
        <v>0</v>
      </c>
      <c r="D48" s="116">
        <v>0</v>
      </c>
      <c r="E48" s="116">
        <v>0</v>
      </c>
      <c r="F48" s="116">
        <v>1</v>
      </c>
      <c r="G48" s="116">
        <v>6</v>
      </c>
      <c r="H48" s="126">
        <v>4</v>
      </c>
      <c r="I48" s="126">
        <v>19</v>
      </c>
      <c r="J48" s="126">
        <v>5</v>
      </c>
      <c r="K48" s="126">
        <v>0</v>
      </c>
      <c r="L48" s="126">
        <v>0</v>
      </c>
      <c r="M48" s="126">
        <v>0</v>
      </c>
      <c r="N48" s="122">
        <f t="shared" si="0"/>
        <v>35</v>
      </c>
      <c r="O48" s="123">
        <f t="shared" si="1"/>
        <v>6.4551825894503867E-2</v>
      </c>
      <c r="P48" s="14"/>
    </row>
    <row r="49" spans="1:16" x14ac:dyDescent="0.25">
      <c r="A49" s="92" t="s">
        <v>44</v>
      </c>
      <c r="B49" s="116">
        <v>0</v>
      </c>
      <c r="C49" s="116">
        <v>0</v>
      </c>
      <c r="D49" s="116">
        <v>0</v>
      </c>
      <c r="E49" s="116">
        <v>0</v>
      </c>
      <c r="F49" s="116">
        <v>78</v>
      </c>
      <c r="G49" s="116">
        <v>575</v>
      </c>
      <c r="H49" s="126">
        <v>812</v>
      </c>
      <c r="I49" s="126">
        <v>952</v>
      </c>
      <c r="J49" s="126">
        <v>157</v>
      </c>
      <c r="K49" s="126">
        <v>5</v>
      </c>
      <c r="L49" s="126">
        <v>0</v>
      </c>
      <c r="M49" s="126">
        <v>0</v>
      </c>
      <c r="N49" s="122">
        <f t="shared" si="0"/>
        <v>2579</v>
      </c>
      <c r="O49" s="123">
        <f t="shared" si="1"/>
        <v>4.7565473994835861</v>
      </c>
      <c r="P49" s="14"/>
    </row>
    <row r="50" spans="1:16" x14ac:dyDescent="0.25">
      <c r="A50" s="92" t="s">
        <v>105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2">
        <f t="shared" si="0"/>
        <v>0</v>
      </c>
      <c r="O50" s="123">
        <f t="shared" si="1"/>
        <v>0</v>
      </c>
      <c r="P50" s="14"/>
    </row>
    <row r="51" spans="1:16" x14ac:dyDescent="0.25">
      <c r="A51" s="92" t="s">
        <v>45</v>
      </c>
      <c r="B51" s="116">
        <v>0</v>
      </c>
      <c r="C51" s="116">
        <v>0</v>
      </c>
      <c r="D51" s="116">
        <v>0</v>
      </c>
      <c r="E51" s="116">
        <v>0</v>
      </c>
      <c r="F51" s="116">
        <v>30</v>
      </c>
      <c r="G51" s="116">
        <v>6</v>
      </c>
      <c r="H51" s="126">
        <v>15</v>
      </c>
      <c r="I51" s="126">
        <v>8</v>
      </c>
      <c r="J51" s="126">
        <v>5</v>
      </c>
      <c r="K51" s="126">
        <v>0</v>
      </c>
      <c r="L51" s="126">
        <v>0</v>
      </c>
      <c r="M51" s="126">
        <v>0</v>
      </c>
      <c r="N51" s="122">
        <f t="shared" si="0"/>
        <v>64</v>
      </c>
      <c r="O51" s="123">
        <f t="shared" si="1"/>
        <v>0.11803762449280708</v>
      </c>
      <c r="P51" s="14"/>
    </row>
    <row r="52" spans="1:16" x14ac:dyDescent="0.25">
      <c r="A52" s="92" t="s">
        <v>46</v>
      </c>
      <c r="B52" s="116">
        <v>0</v>
      </c>
      <c r="C52" s="116">
        <v>0</v>
      </c>
      <c r="D52" s="116">
        <v>0</v>
      </c>
      <c r="E52" s="116">
        <v>0</v>
      </c>
      <c r="F52" s="116">
        <v>1</v>
      </c>
      <c r="G52" s="11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2">
        <f t="shared" si="0"/>
        <v>1</v>
      </c>
      <c r="O52" s="123">
        <f t="shared" si="1"/>
        <v>1.8443378827001106E-3</v>
      </c>
      <c r="P52" s="14"/>
    </row>
    <row r="53" spans="1:16" x14ac:dyDescent="0.25">
      <c r="A53" s="92" t="s">
        <v>87</v>
      </c>
      <c r="B53" s="116">
        <v>0</v>
      </c>
      <c r="C53" s="116">
        <v>0</v>
      </c>
      <c r="D53" s="116">
        <v>0</v>
      </c>
      <c r="E53" s="116">
        <v>0</v>
      </c>
      <c r="F53" s="116">
        <v>0</v>
      </c>
      <c r="G53" s="116">
        <v>0</v>
      </c>
      <c r="H53" s="126">
        <v>2</v>
      </c>
      <c r="I53" s="126">
        <v>0</v>
      </c>
      <c r="J53" s="126">
        <v>1</v>
      </c>
      <c r="K53" s="126">
        <v>0</v>
      </c>
      <c r="L53" s="126">
        <v>0</v>
      </c>
      <c r="M53" s="126">
        <v>0</v>
      </c>
      <c r="N53" s="122">
        <f t="shared" si="0"/>
        <v>3</v>
      </c>
      <c r="O53" s="123">
        <f t="shared" si="1"/>
        <v>5.5330136481003319E-3</v>
      </c>
      <c r="P53" s="14"/>
    </row>
    <row r="54" spans="1:16" x14ac:dyDescent="0.25">
      <c r="A54" s="92" t="s">
        <v>88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2</v>
      </c>
      <c r="H54" s="126">
        <v>3</v>
      </c>
      <c r="I54" s="126">
        <v>2</v>
      </c>
      <c r="J54" s="126">
        <v>1</v>
      </c>
      <c r="K54" s="126">
        <v>0</v>
      </c>
      <c r="L54" s="126">
        <v>0</v>
      </c>
      <c r="M54" s="126">
        <v>0</v>
      </c>
      <c r="N54" s="122">
        <f t="shared" si="0"/>
        <v>8</v>
      </c>
      <c r="O54" s="123">
        <f t="shared" si="1"/>
        <v>1.4754703061600885E-2</v>
      </c>
      <c r="P54" s="14"/>
    </row>
    <row r="55" spans="1:16" x14ac:dyDescent="0.25">
      <c r="A55" s="92" t="s">
        <v>47</v>
      </c>
      <c r="B55" s="116">
        <v>0</v>
      </c>
      <c r="C55" s="116">
        <v>0</v>
      </c>
      <c r="D55" s="116">
        <v>0</v>
      </c>
      <c r="E55" s="116">
        <v>92</v>
      </c>
      <c r="F55" s="116">
        <v>339</v>
      </c>
      <c r="G55" s="116">
        <v>530</v>
      </c>
      <c r="H55" s="126">
        <v>1894</v>
      </c>
      <c r="I55" s="126">
        <v>1161</v>
      </c>
      <c r="J55" s="126">
        <v>276</v>
      </c>
      <c r="K55" s="126">
        <v>11</v>
      </c>
      <c r="L55" s="126">
        <v>0</v>
      </c>
      <c r="M55" s="126">
        <v>0</v>
      </c>
      <c r="N55" s="122">
        <f t="shared" si="0"/>
        <v>4303</v>
      </c>
      <c r="O55" s="123">
        <f t="shared" si="1"/>
        <v>7.9361859092585769</v>
      </c>
      <c r="P55" s="14"/>
    </row>
    <row r="56" spans="1:16" x14ac:dyDescent="0.25">
      <c r="A56" s="92" t="s">
        <v>48</v>
      </c>
      <c r="B56" s="116">
        <v>0</v>
      </c>
      <c r="C56" s="116">
        <v>0</v>
      </c>
      <c r="D56" s="116">
        <v>0</v>
      </c>
      <c r="E56" s="116">
        <v>2</v>
      </c>
      <c r="F56" s="116">
        <v>14</v>
      </c>
      <c r="G56" s="116">
        <v>152</v>
      </c>
      <c r="H56" s="126">
        <v>282</v>
      </c>
      <c r="I56" s="126">
        <v>13</v>
      </c>
      <c r="J56" s="126">
        <v>22</v>
      </c>
      <c r="K56" s="126">
        <v>0</v>
      </c>
      <c r="L56" s="126">
        <v>0</v>
      </c>
      <c r="M56" s="126">
        <v>0</v>
      </c>
      <c r="N56" s="122">
        <f t="shared" si="0"/>
        <v>485</v>
      </c>
      <c r="O56" s="123">
        <f t="shared" si="1"/>
        <v>0.8945038731095537</v>
      </c>
      <c r="P56" s="14"/>
    </row>
    <row r="57" spans="1:16" x14ac:dyDescent="0.25">
      <c r="A57" s="92" t="s">
        <v>73</v>
      </c>
      <c r="B57" s="116">
        <v>0</v>
      </c>
      <c r="C57" s="116">
        <v>0</v>
      </c>
      <c r="D57" s="116">
        <v>0</v>
      </c>
      <c r="E57" s="116">
        <v>0</v>
      </c>
      <c r="F57" s="116">
        <v>2</v>
      </c>
      <c r="G57" s="116">
        <v>4</v>
      </c>
      <c r="H57" s="126">
        <v>0</v>
      </c>
      <c r="I57" s="126">
        <v>29</v>
      </c>
      <c r="J57" s="126">
        <v>2</v>
      </c>
      <c r="K57" s="126">
        <v>0</v>
      </c>
      <c r="L57" s="126">
        <v>0</v>
      </c>
      <c r="M57" s="126">
        <v>0</v>
      </c>
      <c r="N57" s="122">
        <f t="shared" si="0"/>
        <v>37</v>
      </c>
      <c r="O57" s="123">
        <f t="shared" si="1"/>
        <v>6.8240501659904085E-2</v>
      </c>
      <c r="P57" s="14"/>
    </row>
    <row r="58" spans="1:16" x14ac:dyDescent="0.25">
      <c r="A58" s="92" t="s">
        <v>49</v>
      </c>
      <c r="B58" s="116">
        <v>0</v>
      </c>
      <c r="C58" s="116">
        <v>0</v>
      </c>
      <c r="D58" s="116">
        <v>4</v>
      </c>
      <c r="E58" s="116">
        <v>68</v>
      </c>
      <c r="F58" s="116">
        <v>897</v>
      </c>
      <c r="G58" s="116">
        <v>3105</v>
      </c>
      <c r="H58" s="126">
        <v>1977</v>
      </c>
      <c r="I58" s="126">
        <v>6747</v>
      </c>
      <c r="J58" s="126">
        <v>2059</v>
      </c>
      <c r="K58" s="126">
        <v>65</v>
      </c>
      <c r="L58" s="126">
        <v>0</v>
      </c>
      <c r="M58" s="126">
        <v>0</v>
      </c>
      <c r="N58" s="122">
        <f t="shared" si="0"/>
        <v>14922</v>
      </c>
      <c r="O58" s="123">
        <f t="shared" si="1"/>
        <v>27.52120988565105</v>
      </c>
      <c r="P58" s="14"/>
    </row>
    <row r="59" spans="1:16" x14ac:dyDescent="0.25">
      <c r="A59" s="92" t="s">
        <v>89</v>
      </c>
      <c r="B59" s="116">
        <v>0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2">
        <f t="shared" si="0"/>
        <v>0</v>
      </c>
      <c r="O59" s="123">
        <f t="shared" si="1"/>
        <v>0</v>
      </c>
      <c r="P59" s="14"/>
    </row>
    <row r="60" spans="1:16" x14ac:dyDescent="0.25">
      <c r="A60" s="92" t="s">
        <v>90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  <c r="H60" s="126">
        <v>3</v>
      </c>
      <c r="I60" s="126">
        <v>3</v>
      </c>
      <c r="J60" s="126">
        <v>0</v>
      </c>
      <c r="K60" s="126">
        <v>5</v>
      </c>
      <c r="L60" s="126">
        <v>0</v>
      </c>
      <c r="M60" s="126">
        <v>0</v>
      </c>
      <c r="N60" s="122">
        <f t="shared" si="0"/>
        <v>11</v>
      </c>
      <c r="O60" s="123">
        <f t="shared" si="1"/>
        <v>2.0287716709701215E-2</v>
      </c>
      <c r="P60" s="14"/>
    </row>
    <row r="61" spans="1:16" x14ac:dyDescent="0.25">
      <c r="A61" s="92" t="s">
        <v>64</v>
      </c>
      <c r="B61" s="116">
        <v>0</v>
      </c>
      <c r="C61" s="116">
        <v>0</v>
      </c>
      <c r="D61" s="116">
        <v>0</v>
      </c>
      <c r="E61" s="116">
        <v>0</v>
      </c>
      <c r="F61" s="116">
        <v>0</v>
      </c>
      <c r="G61" s="116">
        <v>1</v>
      </c>
      <c r="H61" s="126">
        <v>1</v>
      </c>
      <c r="I61" s="126">
        <v>10</v>
      </c>
      <c r="J61" s="126">
        <v>1</v>
      </c>
      <c r="K61" s="126">
        <v>0</v>
      </c>
      <c r="L61" s="126">
        <v>0</v>
      </c>
      <c r="M61" s="126">
        <v>0</v>
      </c>
      <c r="N61" s="122">
        <f t="shared" si="0"/>
        <v>13</v>
      </c>
      <c r="O61" s="123">
        <f t="shared" si="1"/>
        <v>2.397639247510144E-2</v>
      </c>
      <c r="P61" s="14"/>
    </row>
    <row r="62" spans="1:16" x14ac:dyDescent="0.25">
      <c r="A62" s="92" t="s">
        <v>71</v>
      </c>
      <c r="B62" s="116">
        <v>0</v>
      </c>
      <c r="C62" s="116">
        <v>0</v>
      </c>
      <c r="D62" s="116">
        <v>0</v>
      </c>
      <c r="E62" s="116">
        <v>0</v>
      </c>
      <c r="F62" s="116">
        <v>1</v>
      </c>
      <c r="G62" s="116">
        <v>8</v>
      </c>
      <c r="H62" s="126">
        <v>12</v>
      </c>
      <c r="I62" s="126">
        <v>16</v>
      </c>
      <c r="J62" s="126">
        <v>7</v>
      </c>
      <c r="K62" s="126">
        <v>0</v>
      </c>
      <c r="L62" s="126">
        <v>0</v>
      </c>
      <c r="M62" s="126">
        <v>0</v>
      </c>
      <c r="N62" s="122">
        <f t="shared" si="0"/>
        <v>44</v>
      </c>
      <c r="O62" s="123">
        <f t="shared" si="1"/>
        <v>8.1150866838804861E-2</v>
      </c>
      <c r="P62" s="14"/>
    </row>
    <row r="63" spans="1:16" x14ac:dyDescent="0.25">
      <c r="A63" s="92" t="s">
        <v>63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  <c r="H63" s="126">
        <v>0</v>
      </c>
      <c r="I63" s="126">
        <v>5</v>
      </c>
      <c r="J63" s="126">
        <v>4</v>
      </c>
      <c r="K63" s="126">
        <v>0</v>
      </c>
      <c r="L63" s="126">
        <v>0</v>
      </c>
      <c r="M63" s="126">
        <v>0</v>
      </c>
      <c r="N63" s="122">
        <f t="shared" si="0"/>
        <v>9</v>
      </c>
      <c r="O63" s="123">
        <f t="shared" si="1"/>
        <v>1.6599040944300997E-2</v>
      </c>
      <c r="P63" s="14"/>
    </row>
    <row r="64" spans="1:16" x14ac:dyDescent="0.25">
      <c r="A64" s="92" t="s">
        <v>93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122">
        <f t="shared" si="0"/>
        <v>0</v>
      </c>
      <c r="O64" s="123">
        <f t="shared" si="1"/>
        <v>0</v>
      </c>
      <c r="P64" s="14"/>
    </row>
    <row r="65" spans="1:16" x14ac:dyDescent="0.25">
      <c r="A65" s="92" t="s">
        <v>74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  <c r="H65" s="126">
        <v>0</v>
      </c>
      <c r="I65" s="126">
        <v>0</v>
      </c>
      <c r="J65" s="126">
        <v>1</v>
      </c>
      <c r="K65" s="126">
        <v>0</v>
      </c>
      <c r="L65" s="126">
        <v>0</v>
      </c>
      <c r="M65" s="126">
        <v>0</v>
      </c>
      <c r="N65" s="122">
        <f t="shared" si="0"/>
        <v>1</v>
      </c>
      <c r="O65" s="123">
        <f t="shared" si="1"/>
        <v>1.8443378827001106E-3</v>
      </c>
      <c r="P65" s="14"/>
    </row>
    <row r="66" spans="1:16" x14ac:dyDescent="0.25">
      <c r="A66" s="92" t="s">
        <v>94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122">
        <f t="shared" si="0"/>
        <v>0</v>
      </c>
      <c r="O66" s="123">
        <f t="shared" si="1"/>
        <v>0</v>
      </c>
      <c r="P66" s="14"/>
    </row>
    <row r="67" spans="1:16" x14ac:dyDescent="0.25">
      <c r="A67" s="92" t="s">
        <v>50</v>
      </c>
      <c r="B67" s="116">
        <v>0</v>
      </c>
      <c r="C67" s="116">
        <v>0</v>
      </c>
      <c r="D67" s="116">
        <v>0</v>
      </c>
      <c r="E67" s="116">
        <v>21</v>
      </c>
      <c r="F67" s="116">
        <v>388</v>
      </c>
      <c r="G67" s="116">
        <v>591</v>
      </c>
      <c r="H67" s="126">
        <v>785</v>
      </c>
      <c r="I67" s="126">
        <v>924</v>
      </c>
      <c r="J67" s="126">
        <v>520</v>
      </c>
      <c r="K67" s="126">
        <v>0</v>
      </c>
      <c r="L67" s="126">
        <v>0</v>
      </c>
      <c r="M67" s="126">
        <v>0</v>
      </c>
      <c r="N67" s="122">
        <f t="shared" si="0"/>
        <v>3229</v>
      </c>
      <c r="O67" s="123">
        <f t="shared" si="1"/>
        <v>5.9553670232386571</v>
      </c>
      <c r="P67" s="14"/>
    </row>
    <row r="68" spans="1:16" x14ac:dyDescent="0.25">
      <c r="A68" s="92" t="s">
        <v>51</v>
      </c>
      <c r="B68" s="116">
        <v>0</v>
      </c>
      <c r="C68" s="116">
        <v>0</v>
      </c>
      <c r="D68" s="116">
        <v>0</v>
      </c>
      <c r="E68" s="116">
        <v>0</v>
      </c>
      <c r="F68" s="116">
        <v>1</v>
      </c>
      <c r="G68" s="116">
        <v>2</v>
      </c>
      <c r="H68" s="126">
        <v>13</v>
      </c>
      <c r="I68" s="126">
        <v>10</v>
      </c>
      <c r="J68" s="126">
        <v>2</v>
      </c>
      <c r="K68" s="126">
        <v>0</v>
      </c>
      <c r="L68" s="126">
        <v>1</v>
      </c>
      <c r="M68" s="126">
        <v>0</v>
      </c>
      <c r="N68" s="122">
        <f t="shared" si="0"/>
        <v>29</v>
      </c>
      <c r="O68" s="123">
        <f t="shared" si="1"/>
        <v>5.3485798598303214E-2</v>
      </c>
      <c r="P68" s="14"/>
    </row>
    <row r="69" spans="1:16" x14ac:dyDescent="0.25">
      <c r="A69" s="92" t="s">
        <v>52</v>
      </c>
      <c r="B69" s="116">
        <v>0</v>
      </c>
      <c r="C69" s="116">
        <v>0</v>
      </c>
      <c r="D69" s="116">
        <v>0</v>
      </c>
      <c r="E69" s="116">
        <v>0</v>
      </c>
      <c r="F69" s="116">
        <v>1</v>
      </c>
      <c r="G69" s="116">
        <v>48</v>
      </c>
      <c r="H69" s="126">
        <v>44</v>
      </c>
      <c r="I69" s="126">
        <v>93</v>
      </c>
      <c r="J69" s="126">
        <v>24</v>
      </c>
      <c r="K69" s="126">
        <v>0</v>
      </c>
      <c r="L69" s="126">
        <v>0</v>
      </c>
      <c r="M69" s="126">
        <v>0</v>
      </c>
      <c r="N69" s="122">
        <f t="shared" si="0"/>
        <v>210</v>
      </c>
      <c r="O69" s="123">
        <f t="shared" si="1"/>
        <v>0.38731095536702326</v>
      </c>
      <c r="P69" s="14"/>
    </row>
    <row r="70" spans="1:16" x14ac:dyDescent="0.25">
      <c r="A70" s="92" t="s">
        <v>53</v>
      </c>
      <c r="B70" s="116">
        <v>0</v>
      </c>
      <c r="C70" s="116">
        <v>0</v>
      </c>
      <c r="D70" s="116">
        <v>1</v>
      </c>
      <c r="E70" s="116">
        <v>2</v>
      </c>
      <c r="F70" s="116">
        <v>7</v>
      </c>
      <c r="G70" s="116">
        <v>165</v>
      </c>
      <c r="H70" s="126">
        <v>117</v>
      </c>
      <c r="I70" s="126">
        <v>67</v>
      </c>
      <c r="J70" s="126">
        <v>15</v>
      </c>
      <c r="K70" s="126">
        <v>0</v>
      </c>
      <c r="L70" s="126">
        <v>0</v>
      </c>
      <c r="M70" s="126">
        <v>0</v>
      </c>
      <c r="N70" s="122">
        <f t="shared" si="0"/>
        <v>374</v>
      </c>
      <c r="O70" s="123">
        <f t="shared" si="1"/>
        <v>0.68978236812984139</v>
      </c>
      <c r="P70" s="14"/>
    </row>
    <row r="71" spans="1:16" x14ac:dyDescent="0.25">
      <c r="A71" s="92" t="s">
        <v>66</v>
      </c>
      <c r="B71" s="116">
        <v>0</v>
      </c>
      <c r="C71" s="116">
        <v>0</v>
      </c>
      <c r="D71" s="116">
        <v>0</v>
      </c>
      <c r="E71" s="116">
        <v>0</v>
      </c>
      <c r="F71" s="116">
        <v>12</v>
      </c>
      <c r="G71" s="116">
        <v>39</v>
      </c>
      <c r="H71" s="126">
        <v>39</v>
      </c>
      <c r="I71" s="126">
        <v>25</v>
      </c>
      <c r="J71" s="126">
        <v>7</v>
      </c>
      <c r="K71" s="126">
        <v>0</v>
      </c>
      <c r="L71" s="126">
        <v>0</v>
      </c>
      <c r="M71" s="126">
        <v>0</v>
      </c>
      <c r="N71" s="122">
        <f t="shared" si="0"/>
        <v>122</v>
      </c>
      <c r="O71" s="123">
        <f t="shared" si="1"/>
        <v>0.22500922168941351</v>
      </c>
      <c r="P71" s="14"/>
    </row>
    <row r="72" spans="1:16" x14ac:dyDescent="0.25">
      <c r="A72" s="92" t="s">
        <v>54</v>
      </c>
      <c r="B72" s="116">
        <v>0</v>
      </c>
      <c r="C72" s="116">
        <v>0</v>
      </c>
      <c r="D72" s="116">
        <v>0</v>
      </c>
      <c r="E72" s="116">
        <v>0</v>
      </c>
      <c r="F72" s="116">
        <v>34</v>
      </c>
      <c r="G72" s="116">
        <v>329</v>
      </c>
      <c r="H72" s="126">
        <v>1043</v>
      </c>
      <c r="I72" s="126">
        <v>1042</v>
      </c>
      <c r="J72" s="126">
        <v>99</v>
      </c>
      <c r="K72" s="126">
        <v>0</v>
      </c>
      <c r="L72" s="126">
        <v>0</v>
      </c>
      <c r="M72" s="126">
        <v>0</v>
      </c>
      <c r="N72" s="122">
        <f t="shared" si="0"/>
        <v>2547</v>
      </c>
      <c r="O72" s="123">
        <f t="shared" si="1"/>
        <v>4.6975285872371817</v>
      </c>
      <c r="P72" s="14"/>
    </row>
    <row r="73" spans="1:16" x14ac:dyDescent="0.25">
      <c r="A73" s="92" t="s">
        <v>55</v>
      </c>
      <c r="B73" s="116">
        <v>0</v>
      </c>
      <c r="C73" s="116">
        <v>0</v>
      </c>
      <c r="D73" s="116">
        <v>0</v>
      </c>
      <c r="E73" s="116">
        <v>51</v>
      </c>
      <c r="F73" s="116">
        <v>122</v>
      </c>
      <c r="G73" s="116">
        <v>494</v>
      </c>
      <c r="H73" s="126">
        <v>1012</v>
      </c>
      <c r="I73" s="126">
        <v>723</v>
      </c>
      <c r="J73" s="126">
        <v>192</v>
      </c>
      <c r="K73" s="126">
        <v>4</v>
      </c>
      <c r="L73" s="126">
        <v>4</v>
      </c>
      <c r="M73" s="126">
        <v>0</v>
      </c>
      <c r="N73" s="122">
        <f t="shared" si="0"/>
        <v>2602</v>
      </c>
      <c r="O73" s="123">
        <f t="shared" si="1"/>
        <v>4.798967170785688</v>
      </c>
      <c r="P73" s="14"/>
    </row>
    <row r="74" spans="1:16" x14ac:dyDescent="0.25">
      <c r="A74" s="92" t="s">
        <v>56</v>
      </c>
      <c r="B74" s="116">
        <v>0</v>
      </c>
      <c r="C74" s="116">
        <v>0</v>
      </c>
      <c r="D74" s="116">
        <v>0</v>
      </c>
      <c r="E74" s="116">
        <v>0</v>
      </c>
      <c r="F74" s="116">
        <v>7</v>
      </c>
      <c r="G74" s="116">
        <v>17</v>
      </c>
      <c r="H74" s="126">
        <v>17</v>
      </c>
      <c r="I74" s="126">
        <v>27</v>
      </c>
      <c r="J74" s="126">
        <v>6</v>
      </c>
      <c r="K74" s="126">
        <v>0</v>
      </c>
      <c r="L74" s="126">
        <v>0</v>
      </c>
      <c r="M74" s="126">
        <v>0</v>
      </c>
      <c r="N74" s="122">
        <f t="shared" si="0"/>
        <v>74</v>
      </c>
      <c r="O74" s="123">
        <f t="shared" si="1"/>
        <v>0.13648100331980817</v>
      </c>
      <c r="P74" s="14"/>
    </row>
    <row r="75" spans="1:16" x14ac:dyDescent="0.25">
      <c r="A75" s="92" t="s">
        <v>57</v>
      </c>
      <c r="B75" s="116">
        <v>0</v>
      </c>
      <c r="C75" s="116">
        <v>0</v>
      </c>
      <c r="D75" s="116">
        <v>0</v>
      </c>
      <c r="E75" s="116">
        <v>0</v>
      </c>
      <c r="F75" s="116">
        <v>3</v>
      </c>
      <c r="G75" s="116">
        <v>7</v>
      </c>
      <c r="H75" s="126">
        <v>39</v>
      </c>
      <c r="I75" s="126">
        <v>56</v>
      </c>
      <c r="J75" s="126">
        <v>11</v>
      </c>
      <c r="K75" s="126">
        <v>3</v>
      </c>
      <c r="L75" s="126">
        <v>0</v>
      </c>
      <c r="M75" s="126">
        <v>0</v>
      </c>
      <c r="N75" s="122">
        <f t="shared" ref="N75:N85" si="2">SUM(B75:M75)</f>
        <v>119</v>
      </c>
      <c r="O75" s="123">
        <f t="shared" ref="O75:O85" si="3">N75/54220*100</f>
        <v>0.21947620804131318</v>
      </c>
      <c r="P75" s="14"/>
    </row>
    <row r="76" spans="1:16" x14ac:dyDescent="0.25">
      <c r="A76" s="92" t="s">
        <v>58</v>
      </c>
      <c r="B76" s="116">
        <v>0</v>
      </c>
      <c r="C76" s="116">
        <v>0</v>
      </c>
      <c r="D76" s="116">
        <v>0</v>
      </c>
      <c r="E76" s="116">
        <v>2</v>
      </c>
      <c r="F76" s="116">
        <v>30</v>
      </c>
      <c r="G76" s="116">
        <v>159</v>
      </c>
      <c r="H76" s="126">
        <v>318</v>
      </c>
      <c r="I76" s="126">
        <v>41</v>
      </c>
      <c r="J76" s="126">
        <v>55</v>
      </c>
      <c r="K76" s="126">
        <v>2</v>
      </c>
      <c r="L76" s="126">
        <v>0</v>
      </c>
      <c r="M76" s="126">
        <v>0</v>
      </c>
      <c r="N76" s="122">
        <f t="shared" si="2"/>
        <v>607</v>
      </c>
      <c r="O76" s="123">
        <f t="shared" si="3"/>
        <v>1.1195130947989673</v>
      </c>
      <c r="P76" s="14"/>
    </row>
    <row r="77" spans="1:16" x14ac:dyDescent="0.25">
      <c r="A77" s="92" t="s">
        <v>59</v>
      </c>
      <c r="B77" s="116">
        <v>0</v>
      </c>
      <c r="C77" s="116">
        <v>0</v>
      </c>
      <c r="D77" s="116">
        <v>0</v>
      </c>
      <c r="E77" s="116">
        <v>23</v>
      </c>
      <c r="F77" s="116">
        <v>75</v>
      </c>
      <c r="G77" s="116">
        <v>184</v>
      </c>
      <c r="H77" s="126">
        <v>569</v>
      </c>
      <c r="I77" s="126">
        <v>169</v>
      </c>
      <c r="J77" s="126">
        <v>121</v>
      </c>
      <c r="K77" s="126">
        <v>22</v>
      </c>
      <c r="L77" s="126">
        <v>0</v>
      </c>
      <c r="M77" s="126">
        <v>0</v>
      </c>
      <c r="N77" s="122">
        <f t="shared" si="2"/>
        <v>1163</v>
      </c>
      <c r="O77" s="123">
        <f t="shared" si="3"/>
        <v>2.1449649575802288</v>
      </c>
      <c r="P77" s="14"/>
    </row>
    <row r="78" spans="1:16" x14ac:dyDescent="0.25">
      <c r="A78" s="92" t="s">
        <v>106</v>
      </c>
      <c r="B78" s="116">
        <v>0</v>
      </c>
      <c r="C78" s="116">
        <v>0</v>
      </c>
      <c r="D78" s="116">
        <v>0</v>
      </c>
      <c r="E78" s="116">
        <v>0</v>
      </c>
      <c r="F78" s="116">
        <v>0</v>
      </c>
      <c r="G78" s="116">
        <v>2</v>
      </c>
      <c r="H78" s="126">
        <v>1</v>
      </c>
      <c r="I78" s="126">
        <v>1</v>
      </c>
      <c r="J78" s="126">
        <v>2</v>
      </c>
      <c r="K78" s="126">
        <v>0</v>
      </c>
      <c r="L78" s="126">
        <v>0</v>
      </c>
      <c r="M78" s="126">
        <v>0</v>
      </c>
      <c r="N78" s="122">
        <f t="shared" si="2"/>
        <v>6</v>
      </c>
      <c r="O78" s="123">
        <f t="shared" si="3"/>
        <v>1.1066027296200664E-2</v>
      </c>
      <c r="P78" s="14"/>
    </row>
    <row r="79" spans="1:16" x14ac:dyDescent="0.25">
      <c r="A79" s="92" t="s">
        <v>107</v>
      </c>
      <c r="B79" s="116">
        <v>0</v>
      </c>
      <c r="C79" s="116">
        <v>0</v>
      </c>
      <c r="D79" s="116">
        <v>0</v>
      </c>
      <c r="E79" s="116">
        <v>0</v>
      </c>
      <c r="F79" s="116">
        <v>0</v>
      </c>
      <c r="G79" s="116">
        <v>0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122">
        <f t="shared" si="2"/>
        <v>0</v>
      </c>
      <c r="O79" s="123">
        <f t="shared" si="3"/>
        <v>0</v>
      </c>
      <c r="P79" s="14"/>
    </row>
    <row r="80" spans="1:16" x14ac:dyDescent="0.25">
      <c r="A80" s="92" t="s">
        <v>91</v>
      </c>
      <c r="B80" s="116">
        <v>0</v>
      </c>
      <c r="C80" s="116">
        <v>0</v>
      </c>
      <c r="D80" s="116">
        <v>0</v>
      </c>
      <c r="E80" s="116">
        <v>1</v>
      </c>
      <c r="F80" s="116">
        <v>0</v>
      </c>
      <c r="G80" s="116">
        <v>1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2">
        <f t="shared" si="2"/>
        <v>2</v>
      </c>
      <c r="O80" s="123">
        <f t="shared" si="3"/>
        <v>3.6886757654002213E-3</v>
      </c>
      <c r="P80" s="14"/>
    </row>
    <row r="81" spans="1:16" x14ac:dyDescent="0.25">
      <c r="A81" s="92" t="s">
        <v>60</v>
      </c>
      <c r="B81" s="116">
        <v>0</v>
      </c>
      <c r="C81" s="116">
        <v>0</v>
      </c>
      <c r="D81" s="116">
        <v>0</v>
      </c>
      <c r="E81" s="116">
        <v>0</v>
      </c>
      <c r="F81" s="116">
        <v>0</v>
      </c>
      <c r="G81" s="116">
        <v>28</v>
      </c>
      <c r="H81" s="126">
        <v>8</v>
      </c>
      <c r="I81" s="126">
        <v>5</v>
      </c>
      <c r="J81" s="126">
        <v>1</v>
      </c>
      <c r="K81" s="126">
        <v>0</v>
      </c>
      <c r="L81" s="126">
        <v>0</v>
      </c>
      <c r="M81" s="126">
        <v>0</v>
      </c>
      <c r="N81" s="122">
        <f t="shared" si="2"/>
        <v>42</v>
      </c>
      <c r="O81" s="123">
        <f t="shared" si="3"/>
        <v>7.7462191073404657E-2</v>
      </c>
      <c r="P81" s="14"/>
    </row>
    <row r="82" spans="1:16" x14ac:dyDescent="0.25">
      <c r="A82" s="92" t="s">
        <v>61</v>
      </c>
      <c r="B82" s="116">
        <v>0</v>
      </c>
      <c r="C82" s="116">
        <v>0</v>
      </c>
      <c r="D82" s="116">
        <v>0</v>
      </c>
      <c r="E82" s="116">
        <v>6</v>
      </c>
      <c r="F82" s="116">
        <v>91</v>
      </c>
      <c r="G82" s="116">
        <v>64</v>
      </c>
      <c r="H82" s="126">
        <v>56</v>
      </c>
      <c r="I82" s="126">
        <v>166</v>
      </c>
      <c r="J82" s="126">
        <v>87</v>
      </c>
      <c r="K82" s="126">
        <v>7</v>
      </c>
      <c r="L82" s="126">
        <v>0</v>
      </c>
      <c r="M82" s="126">
        <v>0</v>
      </c>
      <c r="N82" s="122">
        <f t="shared" si="2"/>
        <v>477</v>
      </c>
      <c r="O82" s="123">
        <f t="shared" si="3"/>
        <v>0.87974917004795283</v>
      </c>
      <c r="P82" s="14"/>
    </row>
    <row r="83" spans="1:16" x14ac:dyDescent="0.25">
      <c r="A83" s="92" t="s">
        <v>92</v>
      </c>
      <c r="B83" s="116">
        <v>0</v>
      </c>
      <c r="C83" s="116">
        <v>0</v>
      </c>
      <c r="D83" s="116">
        <v>0</v>
      </c>
      <c r="E83" s="116">
        <v>0</v>
      </c>
      <c r="F83" s="116">
        <v>0</v>
      </c>
      <c r="G83" s="116">
        <v>0</v>
      </c>
      <c r="H83" s="126">
        <v>0</v>
      </c>
      <c r="I83" s="126">
        <v>1</v>
      </c>
      <c r="J83" s="126">
        <v>0</v>
      </c>
      <c r="K83" s="126">
        <v>0</v>
      </c>
      <c r="L83" s="126">
        <v>0</v>
      </c>
      <c r="M83" s="126">
        <v>0</v>
      </c>
      <c r="N83" s="122">
        <f t="shared" si="2"/>
        <v>1</v>
      </c>
      <c r="O83" s="123">
        <f t="shared" si="3"/>
        <v>1.8443378827001106E-3</v>
      </c>
      <c r="P83" s="14"/>
    </row>
    <row r="84" spans="1:16" x14ac:dyDescent="0.25">
      <c r="A84" s="92" t="s">
        <v>62</v>
      </c>
      <c r="B84" s="116">
        <v>0</v>
      </c>
      <c r="C84" s="116">
        <v>0</v>
      </c>
      <c r="D84" s="116">
        <v>0</v>
      </c>
      <c r="E84" s="116">
        <v>0</v>
      </c>
      <c r="F84" s="116">
        <v>11</v>
      </c>
      <c r="G84" s="116">
        <v>72</v>
      </c>
      <c r="H84" s="126">
        <v>46</v>
      </c>
      <c r="I84" s="126">
        <v>41</v>
      </c>
      <c r="J84" s="126">
        <v>23</v>
      </c>
      <c r="K84" s="126">
        <v>0</v>
      </c>
      <c r="L84" s="126">
        <v>0</v>
      </c>
      <c r="M84" s="126">
        <v>0</v>
      </c>
      <c r="N84" s="122">
        <f t="shared" si="2"/>
        <v>193</v>
      </c>
      <c r="O84" s="123">
        <f t="shared" si="3"/>
        <v>0.35595721136112135</v>
      </c>
      <c r="P84" s="14"/>
    </row>
    <row r="85" spans="1:16" ht="15.75" x14ac:dyDescent="0.25">
      <c r="A85" s="93" t="s">
        <v>9</v>
      </c>
      <c r="B85" s="139">
        <f>SUM(B10:B84)</f>
        <v>1</v>
      </c>
      <c r="C85" s="139">
        <f t="shared" ref="C85:D85" si="4">SUM(C10:C84)</f>
        <v>2</v>
      </c>
      <c r="D85" s="139">
        <f t="shared" si="4"/>
        <v>8</v>
      </c>
      <c r="E85" s="139">
        <f>SUM(E10:E84)</f>
        <v>378</v>
      </c>
      <c r="F85" s="139">
        <v>2951</v>
      </c>
      <c r="G85" s="139">
        <v>9384</v>
      </c>
      <c r="H85" s="139">
        <f>SUM(H10:H84)</f>
        <v>14223</v>
      </c>
      <c r="I85" s="139">
        <f>SUM(I10:I84)</f>
        <v>17626</v>
      </c>
      <c r="J85" s="139">
        <v>4967</v>
      </c>
      <c r="K85" s="126">
        <f>SUM(K10:K84)</f>
        <v>163</v>
      </c>
      <c r="L85" s="126">
        <f>SUM(L10:L84)</f>
        <v>18</v>
      </c>
      <c r="M85" s="126">
        <f>SUM(M10:M84)</f>
        <v>1</v>
      </c>
      <c r="N85" s="122">
        <f t="shared" si="2"/>
        <v>49722</v>
      </c>
      <c r="O85" s="123">
        <f t="shared" si="3"/>
        <v>91.704168203614898</v>
      </c>
      <c r="P85" s="14"/>
    </row>
  </sheetData>
  <pageMargins left="0.19685039370078741" right="0.19685039370078741" top="0.74803149606299213" bottom="0.74803149606299213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workbookViewId="0">
      <selection activeCell="Q11" sqref="Q11"/>
    </sheetView>
  </sheetViews>
  <sheetFormatPr defaultRowHeight="15" x14ac:dyDescent="0.25"/>
  <cols>
    <col min="1" max="1" width="27.7109375" style="14" customWidth="1"/>
    <col min="2" max="2" width="8" style="135" customWidth="1"/>
    <col min="3" max="3" width="7.5703125" style="135" customWidth="1"/>
    <col min="4" max="4" width="8" style="135" customWidth="1"/>
    <col min="5" max="5" width="7.42578125" style="135" customWidth="1"/>
    <col min="6" max="6" width="7.140625" style="135" customWidth="1"/>
    <col min="7" max="13" width="7.42578125" style="135" customWidth="1"/>
    <col min="14" max="15" width="9.140625" style="135"/>
    <col min="16" max="16384" width="9.140625" style="14"/>
  </cols>
  <sheetData>
    <row r="1" spans="1:17" ht="15.75" x14ac:dyDescent="0.25">
      <c r="A1" s="89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0"/>
      <c r="Q1" s="90"/>
    </row>
    <row r="2" spans="1:17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0"/>
      <c r="Q2" s="90"/>
    </row>
    <row r="3" spans="1:17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115"/>
    </row>
    <row r="4" spans="1:17" x14ac:dyDescent="0.25">
      <c r="A4" s="91"/>
      <c r="B4" s="136" t="s">
        <v>14</v>
      </c>
      <c r="C4" s="136" t="s">
        <v>15</v>
      </c>
      <c r="D4" s="136" t="s">
        <v>16</v>
      </c>
      <c r="E4" s="136" t="s">
        <v>17</v>
      </c>
      <c r="F4" s="136" t="s">
        <v>18</v>
      </c>
      <c r="G4" s="136" t="s">
        <v>19</v>
      </c>
      <c r="H4" s="117" t="s">
        <v>152</v>
      </c>
      <c r="I4" s="117" t="s">
        <v>153</v>
      </c>
      <c r="J4" s="117" t="s">
        <v>154</v>
      </c>
      <c r="K4" s="117" t="s">
        <v>161</v>
      </c>
      <c r="L4" s="117" t="s">
        <v>162</v>
      </c>
      <c r="M4" s="117" t="s">
        <v>163</v>
      </c>
      <c r="N4" s="117" t="s">
        <v>9</v>
      </c>
      <c r="O4" s="118" t="s">
        <v>25</v>
      </c>
    </row>
    <row r="5" spans="1:17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119"/>
      <c r="O5" s="120"/>
    </row>
    <row r="6" spans="1:17" x14ac:dyDescent="0.25">
      <c r="A6" s="137" t="s">
        <v>95</v>
      </c>
      <c r="B6" s="121">
        <v>8</v>
      </c>
      <c r="C6" s="121">
        <v>100</v>
      </c>
      <c r="D6" s="121">
        <v>103</v>
      </c>
      <c r="E6" s="121">
        <v>1033</v>
      </c>
      <c r="F6" s="121">
        <v>16056</v>
      </c>
      <c r="G6" s="121">
        <v>75872</v>
      </c>
      <c r="H6" s="122">
        <v>135458</v>
      </c>
      <c r="I6" s="122">
        <v>157417</v>
      </c>
      <c r="J6" s="122">
        <v>56257</v>
      </c>
      <c r="K6" s="122">
        <v>733</v>
      </c>
      <c r="L6" s="122">
        <v>345</v>
      </c>
      <c r="M6" s="122">
        <v>76</v>
      </c>
      <c r="N6" s="122">
        <f>SUM(B6:M6)</f>
        <v>443458</v>
      </c>
      <c r="O6" s="123">
        <f>N6/443458*100</f>
        <v>100</v>
      </c>
    </row>
    <row r="7" spans="1:17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124"/>
      <c r="O7" s="125"/>
    </row>
    <row r="8" spans="1:17" x14ac:dyDescent="0.25">
      <c r="A8" s="137" t="s">
        <v>12</v>
      </c>
      <c r="B8" s="116">
        <v>0</v>
      </c>
      <c r="C8" s="116">
        <v>60</v>
      </c>
      <c r="D8" s="116">
        <v>6</v>
      </c>
      <c r="E8" s="116">
        <v>12</v>
      </c>
      <c r="F8" s="116">
        <v>2096</v>
      </c>
      <c r="G8" s="116">
        <v>3217</v>
      </c>
      <c r="H8" s="126">
        <v>12462</v>
      </c>
      <c r="I8" s="126">
        <v>9490</v>
      </c>
      <c r="J8" s="126">
        <v>2342</v>
      </c>
      <c r="K8" s="126">
        <v>0</v>
      </c>
      <c r="L8" s="126">
        <v>114</v>
      </c>
      <c r="M8" s="126">
        <v>12</v>
      </c>
      <c r="N8" s="122">
        <f>SUM(B8:M8)</f>
        <v>29811</v>
      </c>
      <c r="O8" s="123">
        <f>N8/443458*100</f>
        <v>6.7223953564937382</v>
      </c>
    </row>
    <row r="9" spans="1:17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127"/>
      <c r="O9" s="128"/>
    </row>
    <row r="10" spans="1:17" x14ac:dyDescent="0.25">
      <c r="A10" s="137" t="s">
        <v>13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129"/>
      <c r="O10" s="130"/>
    </row>
    <row r="11" spans="1:17" x14ac:dyDescent="0.25">
      <c r="A11" s="92" t="s">
        <v>75</v>
      </c>
      <c r="B11" s="116">
        <v>0</v>
      </c>
      <c r="C11" s="116">
        <v>0</v>
      </c>
      <c r="D11" s="116">
        <v>0</v>
      </c>
      <c r="E11" s="116">
        <v>0</v>
      </c>
      <c r="F11" s="116">
        <v>4</v>
      </c>
      <c r="G11" s="131">
        <v>8</v>
      </c>
      <c r="H11" s="132">
        <v>0</v>
      </c>
      <c r="I11" s="132">
        <v>7</v>
      </c>
      <c r="J11" s="132">
        <v>15</v>
      </c>
      <c r="K11" s="132">
        <v>0</v>
      </c>
      <c r="L11" s="132">
        <v>0</v>
      </c>
      <c r="M11" s="132">
        <v>0</v>
      </c>
      <c r="N11" s="122">
        <f>SUM(B11:M11)</f>
        <v>34</v>
      </c>
      <c r="O11" s="123">
        <f>N11/443458*100</f>
        <v>7.6670169441074463E-3</v>
      </c>
    </row>
    <row r="12" spans="1:17" x14ac:dyDescent="0.25">
      <c r="A12" s="92" t="s">
        <v>76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31">
        <v>2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22">
        <f t="shared" ref="N12:N75" si="0">SUM(B12:M12)</f>
        <v>2</v>
      </c>
      <c r="O12" s="123">
        <f t="shared" ref="O12:O75" si="1">N12/443458*100</f>
        <v>4.5100099671220275E-4</v>
      </c>
    </row>
    <row r="13" spans="1:17" x14ac:dyDescent="0.25">
      <c r="A13" s="92" t="s">
        <v>72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31">
        <v>5</v>
      </c>
      <c r="H13" s="132">
        <v>38</v>
      </c>
      <c r="I13" s="132">
        <v>170</v>
      </c>
      <c r="J13" s="132">
        <v>31</v>
      </c>
      <c r="K13" s="132">
        <v>0</v>
      </c>
      <c r="L13" s="132">
        <v>0</v>
      </c>
      <c r="M13" s="132">
        <v>0</v>
      </c>
      <c r="N13" s="122">
        <f t="shared" si="0"/>
        <v>244</v>
      </c>
      <c r="O13" s="123">
        <f t="shared" si="1"/>
        <v>5.502212159888873E-2</v>
      </c>
    </row>
    <row r="14" spans="1:17" x14ac:dyDescent="0.25">
      <c r="A14" s="92" t="s">
        <v>26</v>
      </c>
      <c r="B14" s="116">
        <v>0</v>
      </c>
      <c r="C14" s="116">
        <v>18</v>
      </c>
      <c r="D14" s="116">
        <v>0</v>
      </c>
      <c r="E14" s="116">
        <v>78</v>
      </c>
      <c r="F14" s="116">
        <v>1453</v>
      </c>
      <c r="G14" s="131">
        <v>6796</v>
      </c>
      <c r="H14" s="132">
        <v>11641</v>
      </c>
      <c r="I14" s="132">
        <v>13440</v>
      </c>
      <c r="J14" s="132">
        <v>4761</v>
      </c>
      <c r="K14" s="132">
        <v>32</v>
      </c>
      <c r="L14" s="132">
        <v>0</v>
      </c>
      <c r="M14" s="132">
        <v>0</v>
      </c>
      <c r="N14" s="122">
        <f t="shared" si="0"/>
        <v>38219</v>
      </c>
      <c r="O14" s="123">
        <f t="shared" si="1"/>
        <v>8.6184035466718374</v>
      </c>
    </row>
    <row r="15" spans="1:17" x14ac:dyDescent="0.25">
      <c r="A15" s="92" t="s">
        <v>77</v>
      </c>
      <c r="B15" s="116">
        <v>8</v>
      </c>
      <c r="C15" s="116">
        <v>22</v>
      </c>
      <c r="D15" s="116">
        <v>21</v>
      </c>
      <c r="E15" s="116">
        <v>15</v>
      </c>
      <c r="F15" s="116">
        <v>17</v>
      </c>
      <c r="G15" s="131">
        <v>891</v>
      </c>
      <c r="H15" s="132">
        <v>912</v>
      </c>
      <c r="I15" s="132">
        <v>1883</v>
      </c>
      <c r="J15" s="132">
        <v>139</v>
      </c>
      <c r="K15" s="132">
        <v>116</v>
      </c>
      <c r="L15" s="132">
        <v>112</v>
      </c>
      <c r="M15" s="132">
        <v>64</v>
      </c>
      <c r="N15" s="122">
        <f t="shared" si="0"/>
        <v>4200</v>
      </c>
      <c r="O15" s="123">
        <f t="shared" si="1"/>
        <v>0.94710209309562565</v>
      </c>
    </row>
    <row r="16" spans="1:17" x14ac:dyDescent="0.25">
      <c r="A16" s="92" t="s">
        <v>27</v>
      </c>
      <c r="B16" s="116">
        <v>0</v>
      </c>
      <c r="C16" s="116">
        <v>0</v>
      </c>
      <c r="D16" s="116">
        <v>0</v>
      </c>
      <c r="E16" s="116">
        <v>10</v>
      </c>
      <c r="F16" s="116">
        <v>369</v>
      </c>
      <c r="G16" s="131">
        <v>592</v>
      </c>
      <c r="H16" s="132">
        <v>3040</v>
      </c>
      <c r="I16" s="132">
        <v>1762</v>
      </c>
      <c r="J16" s="132">
        <v>668</v>
      </c>
      <c r="K16" s="132">
        <v>4</v>
      </c>
      <c r="L16" s="132">
        <v>0</v>
      </c>
      <c r="M16" s="132">
        <v>0</v>
      </c>
      <c r="N16" s="122">
        <f t="shared" si="0"/>
        <v>6445</v>
      </c>
      <c r="O16" s="123">
        <f t="shared" si="1"/>
        <v>1.4533507119050735</v>
      </c>
    </row>
    <row r="17" spans="1:15" x14ac:dyDescent="0.25">
      <c r="A17" s="92" t="s">
        <v>28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31">
        <v>12</v>
      </c>
      <c r="H17" s="132">
        <v>73</v>
      </c>
      <c r="I17" s="132">
        <v>103</v>
      </c>
      <c r="J17" s="132">
        <v>12</v>
      </c>
      <c r="K17" s="132">
        <v>0</v>
      </c>
      <c r="L17" s="132">
        <v>0</v>
      </c>
      <c r="M17" s="132">
        <v>0</v>
      </c>
      <c r="N17" s="122">
        <f t="shared" si="0"/>
        <v>200</v>
      </c>
      <c r="O17" s="123">
        <f t="shared" si="1"/>
        <v>4.5100099671220271E-2</v>
      </c>
    </row>
    <row r="18" spans="1:15" x14ac:dyDescent="0.25">
      <c r="A18" s="92" t="s">
        <v>67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31">
        <v>8</v>
      </c>
      <c r="H18" s="132">
        <v>32</v>
      </c>
      <c r="I18" s="132">
        <v>27</v>
      </c>
      <c r="J18" s="132">
        <v>1</v>
      </c>
      <c r="K18" s="132">
        <v>0</v>
      </c>
      <c r="L18" s="132">
        <v>0</v>
      </c>
      <c r="M18" s="132">
        <v>0</v>
      </c>
      <c r="N18" s="122">
        <f t="shared" si="0"/>
        <v>68</v>
      </c>
      <c r="O18" s="123">
        <f t="shared" si="1"/>
        <v>1.5334033888214893E-2</v>
      </c>
    </row>
    <row r="19" spans="1:15" x14ac:dyDescent="0.25">
      <c r="A19" s="92" t="s">
        <v>29</v>
      </c>
      <c r="B19" s="116">
        <v>0</v>
      </c>
      <c r="C19" s="116">
        <v>0</v>
      </c>
      <c r="D19" s="116">
        <v>0</v>
      </c>
      <c r="E19" s="116">
        <v>0</v>
      </c>
      <c r="F19" s="116">
        <v>24</v>
      </c>
      <c r="G19" s="131">
        <v>79</v>
      </c>
      <c r="H19" s="132">
        <v>0</v>
      </c>
      <c r="I19" s="132">
        <v>3</v>
      </c>
      <c r="J19" s="132">
        <v>16</v>
      </c>
      <c r="K19" s="132">
        <v>0</v>
      </c>
      <c r="L19" s="132">
        <v>2</v>
      </c>
      <c r="M19" s="132">
        <v>0</v>
      </c>
      <c r="N19" s="122">
        <f t="shared" si="0"/>
        <v>124</v>
      </c>
      <c r="O19" s="123">
        <f t="shared" si="1"/>
        <v>2.7962061796156571E-2</v>
      </c>
    </row>
    <row r="20" spans="1:15" x14ac:dyDescent="0.25">
      <c r="A20" s="92" t="s">
        <v>30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31">
        <v>0</v>
      </c>
      <c r="H20" s="132">
        <v>2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22">
        <f t="shared" si="0"/>
        <v>2</v>
      </c>
      <c r="O20" s="123">
        <f t="shared" si="1"/>
        <v>4.5100099671220275E-4</v>
      </c>
    </row>
    <row r="21" spans="1:15" x14ac:dyDescent="0.25">
      <c r="A21" s="92" t="s">
        <v>31</v>
      </c>
      <c r="B21" s="116">
        <v>0</v>
      </c>
      <c r="C21" s="116">
        <v>0</v>
      </c>
      <c r="D21" s="116">
        <v>0</v>
      </c>
      <c r="E21" s="116">
        <v>0</v>
      </c>
      <c r="F21" s="116">
        <v>0</v>
      </c>
      <c r="G21" s="131">
        <v>10</v>
      </c>
      <c r="H21" s="132">
        <v>16</v>
      </c>
      <c r="I21" s="132">
        <v>43</v>
      </c>
      <c r="J21" s="132">
        <v>3</v>
      </c>
      <c r="K21" s="132">
        <v>0</v>
      </c>
      <c r="L21" s="132">
        <v>0</v>
      </c>
      <c r="M21" s="132">
        <v>0</v>
      </c>
      <c r="N21" s="122">
        <f t="shared" si="0"/>
        <v>72</v>
      </c>
      <c r="O21" s="123">
        <f t="shared" si="1"/>
        <v>1.6236035881639299E-2</v>
      </c>
    </row>
    <row r="22" spans="1:15" x14ac:dyDescent="0.25">
      <c r="A22" s="92" t="s">
        <v>32</v>
      </c>
      <c r="B22" s="116">
        <v>0</v>
      </c>
      <c r="C22" s="116">
        <v>0</v>
      </c>
      <c r="D22" s="116">
        <v>0</v>
      </c>
      <c r="E22" s="116">
        <v>0</v>
      </c>
      <c r="F22" s="116">
        <v>67</v>
      </c>
      <c r="G22" s="131">
        <v>4134</v>
      </c>
      <c r="H22" s="132">
        <v>5115</v>
      </c>
      <c r="I22" s="132">
        <v>4094</v>
      </c>
      <c r="J22" s="132">
        <v>2736</v>
      </c>
      <c r="K22" s="132">
        <v>0</v>
      </c>
      <c r="L22" s="132">
        <v>0</v>
      </c>
      <c r="M22" s="132">
        <v>0</v>
      </c>
      <c r="N22" s="122">
        <f t="shared" si="0"/>
        <v>16146</v>
      </c>
      <c r="O22" s="123">
        <f t="shared" si="1"/>
        <v>3.640931046457613</v>
      </c>
    </row>
    <row r="23" spans="1:15" x14ac:dyDescent="0.25">
      <c r="A23" s="92" t="s">
        <v>78</v>
      </c>
      <c r="B23" s="116">
        <v>0</v>
      </c>
      <c r="C23" s="116">
        <v>0</v>
      </c>
      <c r="D23" s="116">
        <v>0</v>
      </c>
      <c r="E23" s="116">
        <v>0</v>
      </c>
      <c r="F23" s="116">
        <v>0</v>
      </c>
      <c r="G23" s="131">
        <v>0</v>
      </c>
      <c r="H23" s="132">
        <v>4</v>
      </c>
      <c r="I23" s="132">
        <v>0</v>
      </c>
      <c r="J23" s="132">
        <v>0</v>
      </c>
      <c r="K23" s="132">
        <v>1</v>
      </c>
      <c r="L23" s="132">
        <v>0</v>
      </c>
      <c r="M23" s="132">
        <v>0</v>
      </c>
      <c r="N23" s="122">
        <f t="shared" si="0"/>
        <v>5</v>
      </c>
      <c r="O23" s="123">
        <f t="shared" si="1"/>
        <v>1.1275024917805068E-3</v>
      </c>
    </row>
    <row r="24" spans="1:15" x14ac:dyDescent="0.25">
      <c r="A24" s="92" t="s">
        <v>33</v>
      </c>
      <c r="B24" s="116">
        <v>0</v>
      </c>
      <c r="C24" s="116">
        <v>0</v>
      </c>
      <c r="D24" s="116">
        <v>0</v>
      </c>
      <c r="E24" s="116">
        <v>1</v>
      </c>
      <c r="F24" s="116">
        <v>358</v>
      </c>
      <c r="G24" s="131">
        <v>1681</v>
      </c>
      <c r="H24" s="132">
        <v>19732</v>
      </c>
      <c r="I24" s="132">
        <v>1101</v>
      </c>
      <c r="J24" s="132">
        <v>472</v>
      </c>
      <c r="K24" s="132">
        <v>20</v>
      </c>
      <c r="L24" s="132">
        <v>2</v>
      </c>
      <c r="M24" s="132">
        <v>0</v>
      </c>
      <c r="N24" s="122">
        <f t="shared" si="0"/>
        <v>23367</v>
      </c>
      <c r="O24" s="123">
        <f t="shared" si="1"/>
        <v>5.2692701450870203</v>
      </c>
    </row>
    <row r="25" spans="1:15" x14ac:dyDescent="0.25">
      <c r="A25" s="92" t="s">
        <v>34</v>
      </c>
      <c r="B25" s="116">
        <v>0</v>
      </c>
      <c r="C25" s="116">
        <v>0</v>
      </c>
      <c r="D25" s="116">
        <v>0</v>
      </c>
      <c r="E25" s="116">
        <v>0</v>
      </c>
      <c r="F25" s="116">
        <v>0</v>
      </c>
      <c r="G25" s="131">
        <v>104</v>
      </c>
      <c r="H25" s="132">
        <v>31</v>
      </c>
      <c r="I25" s="132">
        <v>19</v>
      </c>
      <c r="J25" s="132">
        <v>4</v>
      </c>
      <c r="K25" s="132">
        <v>0</v>
      </c>
      <c r="L25" s="132">
        <v>0</v>
      </c>
      <c r="M25" s="132">
        <v>0</v>
      </c>
      <c r="N25" s="122">
        <f t="shared" si="0"/>
        <v>158</v>
      </c>
      <c r="O25" s="123">
        <f t="shared" si="1"/>
        <v>3.5629078740264018E-2</v>
      </c>
    </row>
    <row r="26" spans="1:15" x14ac:dyDescent="0.25">
      <c r="A26" s="92" t="s">
        <v>35</v>
      </c>
      <c r="B26" s="116">
        <v>0</v>
      </c>
      <c r="C26" s="116">
        <v>0</v>
      </c>
      <c r="D26" s="116">
        <v>0</v>
      </c>
      <c r="E26" s="116">
        <v>4</v>
      </c>
      <c r="F26" s="116">
        <v>30</v>
      </c>
      <c r="G26" s="131">
        <v>81</v>
      </c>
      <c r="H26" s="132">
        <v>65</v>
      </c>
      <c r="I26" s="132">
        <v>39</v>
      </c>
      <c r="J26" s="132">
        <v>11</v>
      </c>
      <c r="K26" s="132">
        <v>6</v>
      </c>
      <c r="L26" s="132">
        <v>0</v>
      </c>
      <c r="M26" s="132">
        <v>0</v>
      </c>
      <c r="N26" s="122">
        <f t="shared" si="0"/>
        <v>236</v>
      </c>
      <c r="O26" s="123">
        <f t="shared" si="1"/>
        <v>5.3218117612039928E-2</v>
      </c>
    </row>
    <row r="27" spans="1:15" x14ac:dyDescent="0.25">
      <c r="A27" s="92" t="s">
        <v>36</v>
      </c>
      <c r="B27" s="116">
        <v>0</v>
      </c>
      <c r="C27" s="116">
        <v>0</v>
      </c>
      <c r="D27" s="116">
        <v>0</v>
      </c>
      <c r="E27" s="116">
        <v>18</v>
      </c>
      <c r="F27" s="116">
        <v>626</v>
      </c>
      <c r="G27" s="131">
        <v>625</v>
      </c>
      <c r="H27" s="132">
        <v>1960</v>
      </c>
      <c r="I27" s="132">
        <v>3821</v>
      </c>
      <c r="J27" s="132">
        <v>507</v>
      </c>
      <c r="K27" s="132">
        <v>20</v>
      </c>
      <c r="L27" s="132">
        <v>0</v>
      </c>
      <c r="M27" s="132">
        <v>0</v>
      </c>
      <c r="N27" s="122">
        <f t="shared" si="0"/>
        <v>7577</v>
      </c>
      <c r="O27" s="123">
        <f t="shared" si="1"/>
        <v>1.70861727604418</v>
      </c>
    </row>
    <row r="28" spans="1:15" x14ac:dyDescent="0.25">
      <c r="A28" s="92" t="s">
        <v>37</v>
      </c>
      <c r="B28" s="116">
        <v>0</v>
      </c>
      <c r="C28" s="116">
        <v>0</v>
      </c>
      <c r="D28" s="116">
        <v>0</v>
      </c>
      <c r="E28" s="116">
        <v>0</v>
      </c>
      <c r="F28" s="116">
        <v>4</v>
      </c>
      <c r="G28" s="131">
        <v>0</v>
      </c>
      <c r="H28" s="132">
        <v>5</v>
      </c>
      <c r="I28" s="132">
        <v>29</v>
      </c>
      <c r="J28" s="132">
        <v>0</v>
      </c>
      <c r="K28" s="132">
        <v>0</v>
      </c>
      <c r="L28" s="132">
        <v>0</v>
      </c>
      <c r="M28" s="132">
        <v>0</v>
      </c>
      <c r="N28" s="122">
        <f t="shared" si="0"/>
        <v>38</v>
      </c>
      <c r="O28" s="123">
        <f t="shared" si="1"/>
        <v>8.5690189375318519E-3</v>
      </c>
    </row>
    <row r="29" spans="1:15" x14ac:dyDescent="0.25">
      <c r="A29" s="92" t="s">
        <v>102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31">
        <v>3</v>
      </c>
      <c r="H29" s="132">
        <v>0</v>
      </c>
      <c r="I29" s="132">
        <v>19</v>
      </c>
      <c r="J29" s="132">
        <v>0</v>
      </c>
      <c r="K29" s="132">
        <v>0</v>
      </c>
      <c r="L29" s="132">
        <v>0</v>
      </c>
      <c r="M29" s="132">
        <v>0</v>
      </c>
      <c r="N29" s="122">
        <f t="shared" si="0"/>
        <v>22</v>
      </c>
      <c r="O29" s="123">
        <f t="shared" si="1"/>
        <v>4.9610109638342304E-3</v>
      </c>
    </row>
    <row r="30" spans="1:15" x14ac:dyDescent="0.25">
      <c r="A30" s="92" t="s">
        <v>79</v>
      </c>
      <c r="B30" s="116">
        <v>0</v>
      </c>
      <c r="C30" s="116">
        <v>0</v>
      </c>
      <c r="D30" s="116">
        <v>0</v>
      </c>
      <c r="E30" s="116">
        <v>0</v>
      </c>
      <c r="F30" s="116">
        <v>1</v>
      </c>
      <c r="G30" s="131">
        <v>2</v>
      </c>
      <c r="H30" s="132">
        <v>0</v>
      </c>
      <c r="I30" s="132">
        <v>0</v>
      </c>
      <c r="J30" s="132">
        <v>9</v>
      </c>
      <c r="K30" s="132">
        <v>0</v>
      </c>
      <c r="L30" s="132">
        <v>0</v>
      </c>
      <c r="M30" s="132">
        <v>0</v>
      </c>
      <c r="N30" s="122">
        <f t="shared" si="0"/>
        <v>12</v>
      </c>
      <c r="O30" s="123">
        <f t="shared" si="1"/>
        <v>2.7060059802732164E-3</v>
      </c>
    </row>
    <row r="31" spans="1:15" x14ac:dyDescent="0.25">
      <c r="A31" s="92" t="s">
        <v>80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31">
        <v>0</v>
      </c>
      <c r="H31" s="132">
        <v>7</v>
      </c>
      <c r="I31" s="132">
        <v>7</v>
      </c>
      <c r="J31" s="132">
        <v>0</v>
      </c>
      <c r="K31" s="132">
        <v>0</v>
      </c>
      <c r="L31" s="132">
        <v>0</v>
      </c>
      <c r="M31" s="132">
        <v>0</v>
      </c>
      <c r="N31" s="122">
        <f t="shared" si="0"/>
        <v>14</v>
      </c>
      <c r="O31" s="123">
        <f t="shared" si="1"/>
        <v>3.1570069769854192E-3</v>
      </c>
    </row>
    <row r="32" spans="1:15" x14ac:dyDescent="0.25">
      <c r="A32" s="92" t="s">
        <v>38</v>
      </c>
      <c r="B32" s="116">
        <v>0</v>
      </c>
      <c r="C32" s="116">
        <v>0</v>
      </c>
      <c r="D32" s="116">
        <v>0</v>
      </c>
      <c r="E32" s="116">
        <v>0</v>
      </c>
      <c r="F32" s="116">
        <v>23</v>
      </c>
      <c r="G32" s="131">
        <v>194</v>
      </c>
      <c r="H32" s="132">
        <v>236</v>
      </c>
      <c r="I32" s="132">
        <v>146</v>
      </c>
      <c r="J32" s="132">
        <v>70</v>
      </c>
      <c r="K32" s="132">
        <v>1</v>
      </c>
      <c r="L32" s="132">
        <v>0</v>
      </c>
      <c r="M32" s="132">
        <v>0</v>
      </c>
      <c r="N32" s="122">
        <f t="shared" si="0"/>
        <v>670</v>
      </c>
      <c r="O32" s="123">
        <f t="shared" si="1"/>
        <v>0.15108533389858791</v>
      </c>
    </row>
    <row r="33" spans="1:15" x14ac:dyDescent="0.25">
      <c r="A33" s="92" t="s">
        <v>39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31">
        <v>0</v>
      </c>
      <c r="H33" s="132">
        <v>1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22">
        <f t="shared" si="0"/>
        <v>1</v>
      </c>
      <c r="O33" s="123">
        <f t="shared" si="1"/>
        <v>2.2550049835610137E-4</v>
      </c>
    </row>
    <row r="34" spans="1:15" x14ac:dyDescent="0.25">
      <c r="A34" s="92" t="s">
        <v>40</v>
      </c>
      <c r="B34" s="116">
        <v>0</v>
      </c>
      <c r="C34" s="116">
        <v>0</v>
      </c>
      <c r="D34" s="116">
        <v>2</v>
      </c>
      <c r="E34" s="116">
        <v>65</v>
      </c>
      <c r="F34" s="116">
        <v>156</v>
      </c>
      <c r="G34" s="131">
        <v>1482</v>
      </c>
      <c r="H34" s="132">
        <v>2531</v>
      </c>
      <c r="I34" s="132">
        <v>10230</v>
      </c>
      <c r="J34" s="132">
        <v>793</v>
      </c>
      <c r="K34" s="132">
        <v>217</v>
      </c>
      <c r="L34" s="132">
        <v>83</v>
      </c>
      <c r="M34" s="132">
        <v>0</v>
      </c>
      <c r="N34" s="122">
        <f t="shared" si="0"/>
        <v>15559</v>
      </c>
      <c r="O34" s="123">
        <f t="shared" si="1"/>
        <v>3.5085622539225811</v>
      </c>
    </row>
    <row r="35" spans="1:15" x14ac:dyDescent="0.25">
      <c r="A35" s="92" t="s">
        <v>68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31">
        <v>3</v>
      </c>
      <c r="H35" s="132">
        <v>0</v>
      </c>
      <c r="I35" s="132">
        <v>1</v>
      </c>
      <c r="J35" s="132">
        <v>0</v>
      </c>
      <c r="K35" s="132">
        <v>0</v>
      </c>
      <c r="L35" s="132">
        <v>0</v>
      </c>
      <c r="M35" s="132">
        <v>0</v>
      </c>
      <c r="N35" s="122">
        <f t="shared" si="0"/>
        <v>4</v>
      </c>
      <c r="O35" s="123">
        <f t="shared" si="1"/>
        <v>9.0200199342440549E-4</v>
      </c>
    </row>
    <row r="36" spans="1:15" x14ac:dyDescent="0.25">
      <c r="A36" s="92" t="s">
        <v>69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31">
        <v>0</v>
      </c>
      <c r="H36" s="132">
        <v>3</v>
      </c>
      <c r="I36" s="132">
        <v>10</v>
      </c>
      <c r="J36" s="132">
        <v>5</v>
      </c>
      <c r="K36" s="132">
        <v>0</v>
      </c>
      <c r="L36" s="132">
        <v>0</v>
      </c>
      <c r="M36" s="132">
        <v>0</v>
      </c>
      <c r="N36" s="122">
        <f t="shared" si="0"/>
        <v>18</v>
      </c>
      <c r="O36" s="123">
        <f t="shared" si="1"/>
        <v>4.0590089704098248E-3</v>
      </c>
    </row>
    <row r="37" spans="1:15" x14ac:dyDescent="0.25">
      <c r="A37" s="92" t="s">
        <v>81</v>
      </c>
      <c r="B37" s="116">
        <v>0</v>
      </c>
      <c r="C37" s="116">
        <v>0</v>
      </c>
      <c r="D37" s="116">
        <v>0</v>
      </c>
      <c r="E37" s="116">
        <v>0</v>
      </c>
      <c r="F37" s="116">
        <v>0</v>
      </c>
      <c r="G37" s="131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0</v>
      </c>
      <c r="N37" s="122">
        <f t="shared" si="0"/>
        <v>0</v>
      </c>
      <c r="O37" s="123">
        <f t="shared" si="1"/>
        <v>0</v>
      </c>
    </row>
    <row r="38" spans="1:15" x14ac:dyDescent="0.25">
      <c r="A38" s="92" t="s">
        <v>82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31">
        <v>0</v>
      </c>
      <c r="H38" s="132">
        <v>0</v>
      </c>
      <c r="I38" s="132">
        <v>8</v>
      </c>
      <c r="J38" s="132">
        <v>0</v>
      </c>
      <c r="K38" s="132">
        <v>0</v>
      </c>
      <c r="L38" s="132">
        <v>0</v>
      </c>
      <c r="M38" s="132">
        <v>0</v>
      </c>
      <c r="N38" s="122">
        <f t="shared" si="0"/>
        <v>8</v>
      </c>
      <c r="O38" s="123">
        <f t="shared" si="1"/>
        <v>1.804003986848811E-3</v>
      </c>
    </row>
    <row r="39" spans="1:15" x14ac:dyDescent="0.25">
      <c r="A39" s="92" t="s">
        <v>65</v>
      </c>
      <c r="B39" s="116">
        <v>0</v>
      </c>
      <c r="C39" s="116">
        <v>0</v>
      </c>
      <c r="D39" s="116">
        <v>0</v>
      </c>
      <c r="E39" s="116">
        <v>8</v>
      </c>
      <c r="F39" s="116">
        <v>6</v>
      </c>
      <c r="G39" s="131">
        <v>43</v>
      </c>
      <c r="H39" s="132">
        <v>46</v>
      </c>
      <c r="I39" s="132">
        <v>59</v>
      </c>
      <c r="J39" s="132">
        <v>40</v>
      </c>
      <c r="K39" s="132">
        <v>2</v>
      </c>
      <c r="L39" s="132">
        <v>0</v>
      </c>
      <c r="M39" s="132">
        <v>0</v>
      </c>
      <c r="N39" s="122">
        <f t="shared" si="0"/>
        <v>204</v>
      </c>
      <c r="O39" s="123">
        <f t="shared" si="1"/>
        <v>4.6002101664644676E-2</v>
      </c>
    </row>
    <row r="40" spans="1:15" x14ac:dyDescent="0.25">
      <c r="A40" s="92" t="s">
        <v>83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31">
        <v>0</v>
      </c>
      <c r="H40" s="132">
        <v>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122">
        <f t="shared" si="0"/>
        <v>0</v>
      </c>
      <c r="O40" s="123">
        <f t="shared" si="1"/>
        <v>0</v>
      </c>
    </row>
    <row r="41" spans="1:15" x14ac:dyDescent="0.25">
      <c r="A41" s="92" t="s">
        <v>84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31">
        <v>11</v>
      </c>
      <c r="H41" s="132">
        <v>12</v>
      </c>
      <c r="I41" s="132">
        <v>40</v>
      </c>
      <c r="J41" s="132">
        <v>4</v>
      </c>
      <c r="K41" s="132">
        <v>0</v>
      </c>
      <c r="L41" s="132">
        <v>0</v>
      </c>
      <c r="M41" s="132">
        <v>0</v>
      </c>
      <c r="N41" s="122">
        <f t="shared" si="0"/>
        <v>67</v>
      </c>
      <c r="O41" s="123">
        <f t="shared" si="1"/>
        <v>1.5108533389858791E-2</v>
      </c>
    </row>
    <row r="42" spans="1:15" x14ac:dyDescent="0.25">
      <c r="A42" s="92" t="s">
        <v>70</v>
      </c>
      <c r="B42" s="116">
        <v>0</v>
      </c>
      <c r="C42" s="116">
        <v>0</v>
      </c>
      <c r="D42" s="116">
        <v>0</v>
      </c>
      <c r="E42" s="116">
        <v>0</v>
      </c>
      <c r="F42" s="116">
        <v>0</v>
      </c>
      <c r="G42" s="131">
        <v>7</v>
      </c>
      <c r="H42" s="132">
        <v>34</v>
      </c>
      <c r="I42" s="132">
        <v>24</v>
      </c>
      <c r="J42" s="132">
        <v>25</v>
      </c>
      <c r="K42" s="132">
        <v>0</v>
      </c>
      <c r="L42" s="132">
        <v>0</v>
      </c>
      <c r="M42" s="132">
        <v>0</v>
      </c>
      <c r="N42" s="122">
        <f t="shared" si="0"/>
        <v>90</v>
      </c>
      <c r="O42" s="123">
        <f t="shared" si="1"/>
        <v>2.0295044852049124E-2</v>
      </c>
    </row>
    <row r="43" spans="1:15" x14ac:dyDescent="0.25">
      <c r="A43" s="92" t="s">
        <v>85</v>
      </c>
      <c r="B43" s="116">
        <v>0</v>
      </c>
      <c r="C43" s="116">
        <v>0</v>
      </c>
      <c r="D43" s="116">
        <v>0</v>
      </c>
      <c r="E43" s="116">
        <v>0</v>
      </c>
      <c r="F43" s="116">
        <v>11</v>
      </c>
      <c r="G43" s="131">
        <v>8</v>
      </c>
      <c r="H43" s="132">
        <v>7</v>
      </c>
      <c r="I43" s="132">
        <v>34</v>
      </c>
      <c r="J43" s="132">
        <v>3</v>
      </c>
      <c r="K43" s="132">
        <v>1</v>
      </c>
      <c r="L43" s="132">
        <v>0</v>
      </c>
      <c r="M43" s="132">
        <v>0</v>
      </c>
      <c r="N43" s="122">
        <f t="shared" si="0"/>
        <v>64</v>
      </c>
      <c r="O43" s="123">
        <f t="shared" si="1"/>
        <v>1.4432031894790488E-2</v>
      </c>
    </row>
    <row r="44" spans="1:15" x14ac:dyDescent="0.25">
      <c r="A44" s="92" t="s">
        <v>103</v>
      </c>
      <c r="B44" s="116">
        <v>0</v>
      </c>
      <c r="C44" s="116">
        <v>0</v>
      </c>
      <c r="D44" s="116">
        <v>0</v>
      </c>
      <c r="E44" s="116">
        <v>0</v>
      </c>
      <c r="F44" s="116">
        <v>0</v>
      </c>
      <c r="G44" s="131">
        <v>0</v>
      </c>
      <c r="H44" s="132">
        <v>46</v>
      </c>
      <c r="I44" s="132">
        <v>11</v>
      </c>
      <c r="J44" s="132">
        <v>3</v>
      </c>
      <c r="K44" s="132">
        <v>0</v>
      </c>
      <c r="L44" s="132">
        <v>0</v>
      </c>
      <c r="M44" s="132">
        <v>0</v>
      </c>
      <c r="N44" s="122">
        <f t="shared" si="0"/>
        <v>60</v>
      </c>
      <c r="O44" s="123">
        <f t="shared" si="1"/>
        <v>1.3530029901366081E-2</v>
      </c>
    </row>
    <row r="45" spans="1:15" x14ac:dyDescent="0.25">
      <c r="A45" s="92" t="s">
        <v>86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31">
        <v>0</v>
      </c>
      <c r="H45" s="132">
        <v>0</v>
      </c>
      <c r="I45" s="132">
        <v>0</v>
      </c>
      <c r="J45" s="132">
        <v>0</v>
      </c>
      <c r="K45" s="132">
        <v>0</v>
      </c>
      <c r="L45" s="132">
        <v>0</v>
      </c>
      <c r="M45" s="132">
        <v>0</v>
      </c>
      <c r="N45" s="122">
        <f t="shared" si="0"/>
        <v>0</v>
      </c>
      <c r="O45" s="123">
        <f t="shared" si="1"/>
        <v>0</v>
      </c>
    </row>
    <row r="46" spans="1:15" x14ac:dyDescent="0.25">
      <c r="A46" s="92" t="s">
        <v>41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31">
        <v>121</v>
      </c>
      <c r="H46" s="132">
        <v>16</v>
      </c>
      <c r="I46" s="132">
        <v>89</v>
      </c>
      <c r="J46" s="132">
        <v>9</v>
      </c>
      <c r="K46" s="132">
        <v>0</v>
      </c>
      <c r="L46" s="132">
        <v>0</v>
      </c>
      <c r="M46" s="132">
        <v>0</v>
      </c>
      <c r="N46" s="122">
        <f t="shared" si="0"/>
        <v>235</v>
      </c>
      <c r="O46" s="123">
        <f t="shared" si="1"/>
        <v>5.2992617113683818E-2</v>
      </c>
    </row>
    <row r="47" spans="1:15" x14ac:dyDescent="0.25">
      <c r="A47" s="92" t="s">
        <v>104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31">
        <v>0</v>
      </c>
      <c r="H47" s="132">
        <v>26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22">
        <f t="shared" si="0"/>
        <v>26</v>
      </c>
      <c r="O47" s="123">
        <f t="shared" si="1"/>
        <v>5.863012957258636E-3</v>
      </c>
    </row>
    <row r="48" spans="1:15" x14ac:dyDescent="0.25">
      <c r="A48" s="92" t="s">
        <v>42</v>
      </c>
      <c r="B48" s="116">
        <v>0</v>
      </c>
      <c r="C48" s="116">
        <v>0</v>
      </c>
      <c r="D48" s="116">
        <v>0</v>
      </c>
      <c r="E48" s="116">
        <v>0</v>
      </c>
      <c r="F48" s="116">
        <v>80</v>
      </c>
      <c r="G48" s="131">
        <v>126</v>
      </c>
      <c r="H48" s="132">
        <v>60</v>
      </c>
      <c r="I48" s="132">
        <v>62</v>
      </c>
      <c r="J48" s="132">
        <v>94</v>
      </c>
      <c r="K48" s="132">
        <v>0</v>
      </c>
      <c r="L48" s="132">
        <v>8</v>
      </c>
      <c r="M48" s="132">
        <v>0</v>
      </c>
      <c r="N48" s="122">
        <f t="shared" si="0"/>
        <v>430</v>
      </c>
      <c r="O48" s="123">
        <f t="shared" si="1"/>
        <v>9.6965214293123589E-2</v>
      </c>
    </row>
    <row r="49" spans="1:15" x14ac:dyDescent="0.25">
      <c r="A49" s="92" t="s">
        <v>43</v>
      </c>
      <c r="B49" s="116">
        <v>0</v>
      </c>
      <c r="C49" s="116">
        <v>0</v>
      </c>
      <c r="D49" s="116">
        <v>0</v>
      </c>
      <c r="E49" s="116">
        <v>0</v>
      </c>
      <c r="F49" s="116">
        <v>8</v>
      </c>
      <c r="G49" s="131">
        <v>21</v>
      </c>
      <c r="H49" s="132">
        <v>27</v>
      </c>
      <c r="I49" s="132">
        <v>142</v>
      </c>
      <c r="J49" s="132">
        <v>21</v>
      </c>
      <c r="K49" s="132">
        <v>0</v>
      </c>
      <c r="L49" s="132">
        <v>0</v>
      </c>
      <c r="M49" s="132">
        <v>0</v>
      </c>
      <c r="N49" s="122">
        <f t="shared" si="0"/>
        <v>219</v>
      </c>
      <c r="O49" s="123">
        <f t="shared" si="1"/>
        <v>4.9384609139986199E-2</v>
      </c>
    </row>
    <row r="50" spans="1:15" x14ac:dyDescent="0.25">
      <c r="A50" s="92" t="s">
        <v>44</v>
      </c>
      <c r="B50" s="116">
        <v>0</v>
      </c>
      <c r="C50" s="116">
        <v>0</v>
      </c>
      <c r="D50" s="116">
        <v>0</v>
      </c>
      <c r="E50" s="116">
        <v>0</v>
      </c>
      <c r="F50" s="116">
        <v>271</v>
      </c>
      <c r="G50" s="131">
        <v>2761</v>
      </c>
      <c r="H50" s="132">
        <v>5562</v>
      </c>
      <c r="I50" s="132">
        <v>5837</v>
      </c>
      <c r="J50" s="132">
        <v>1259</v>
      </c>
      <c r="K50" s="132">
        <v>5</v>
      </c>
      <c r="L50" s="132">
        <v>0</v>
      </c>
      <c r="M50" s="132">
        <v>0</v>
      </c>
      <c r="N50" s="122">
        <f t="shared" si="0"/>
        <v>15695</v>
      </c>
      <c r="O50" s="123">
        <f t="shared" si="1"/>
        <v>3.5392303216990104</v>
      </c>
    </row>
    <row r="51" spans="1:15" x14ac:dyDescent="0.25">
      <c r="A51" s="92" t="s">
        <v>105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31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22">
        <f t="shared" si="0"/>
        <v>0</v>
      </c>
      <c r="O51" s="123">
        <f t="shared" si="1"/>
        <v>0</v>
      </c>
    </row>
    <row r="52" spans="1:15" x14ac:dyDescent="0.25">
      <c r="A52" s="92" t="s">
        <v>45</v>
      </c>
      <c r="B52" s="116">
        <v>0</v>
      </c>
      <c r="C52" s="116">
        <v>0</v>
      </c>
      <c r="D52" s="116">
        <v>0</v>
      </c>
      <c r="E52" s="116">
        <v>0</v>
      </c>
      <c r="F52" s="116">
        <v>118</v>
      </c>
      <c r="G52" s="131">
        <v>23</v>
      </c>
      <c r="H52" s="132">
        <v>124</v>
      </c>
      <c r="I52" s="132">
        <v>57</v>
      </c>
      <c r="J52" s="132">
        <v>30</v>
      </c>
      <c r="K52" s="132">
        <v>0</v>
      </c>
      <c r="L52" s="132">
        <v>0</v>
      </c>
      <c r="M52" s="132">
        <v>0</v>
      </c>
      <c r="N52" s="122">
        <f t="shared" si="0"/>
        <v>352</v>
      </c>
      <c r="O52" s="123">
        <f t="shared" si="1"/>
        <v>7.9376175421347686E-2</v>
      </c>
    </row>
    <row r="53" spans="1:15" x14ac:dyDescent="0.25">
      <c r="A53" s="92" t="s">
        <v>46</v>
      </c>
      <c r="B53" s="116">
        <v>0</v>
      </c>
      <c r="C53" s="116">
        <v>0</v>
      </c>
      <c r="D53" s="116">
        <v>0</v>
      </c>
      <c r="E53" s="116">
        <v>0</v>
      </c>
      <c r="F53" s="116">
        <v>1</v>
      </c>
      <c r="G53" s="131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22">
        <f t="shared" si="0"/>
        <v>1</v>
      </c>
      <c r="O53" s="123">
        <f t="shared" si="1"/>
        <v>2.2550049835610137E-4</v>
      </c>
    </row>
    <row r="54" spans="1:15" x14ac:dyDescent="0.25">
      <c r="A54" s="92" t="s">
        <v>87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31">
        <v>0</v>
      </c>
      <c r="H54" s="132">
        <v>4</v>
      </c>
      <c r="I54" s="132">
        <v>6</v>
      </c>
      <c r="J54" s="132">
        <v>3</v>
      </c>
      <c r="K54" s="132">
        <v>0</v>
      </c>
      <c r="L54" s="132">
        <v>0</v>
      </c>
      <c r="M54" s="132">
        <v>0</v>
      </c>
      <c r="N54" s="122">
        <f t="shared" si="0"/>
        <v>13</v>
      </c>
      <c r="O54" s="123">
        <f t="shared" si="1"/>
        <v>2.931506478629318E-3</v>
      </c>
    </row>
    <row r="55" spans="1:15" x14ac:dyDescent="0.25">
      <c r="A55" s="92" t="s">
        <v>88</v>
      </c>
      <c r="B55" s="116">
        <v>0</v>
      </c>
      <c r="C55" s="116">
        <v>0</v>
      </c>
      <c r="D55" s="116">
        <v>0</v>
      </c>
      <c r="E55" s="116">
        <v>0</v>
      </c>
      <c r="F55" s="116">
        <v>0</v>
      </c>
      <c r="G55" s="131">
        <v>3</v>
      </c>
      <c r="H55" s="132">
        <v>3</v>
      </c>
      <c r="I55" s="132">
        <v>13</v>
      </c>
      <c r="J55" s="132">
        <v>2</v>
      </c>
      <c r="K55" s="132">
        <v>0</v>
      </c>
      <c r="L55" s="132">
        <v>0</v>
      </c>
      <c r="M55" s="132">
        <v>0</v>
      </c>
      <c r="N55" s="122">
        <f t="shared" si="0"/>
        <v>21</v>
      </c>
      <c r="O55" s="123">
        <f t="shared" si="1"/>
        <v>4.7355104654781283E-3</v>
      </c>
    </row>
    <row r="56" spans="1:15" x14ac:dyDescent="0.25">
      <c r="A56" s="92" t="s">
        <v>47</v>
      </c>
      <c r="B56" s="116">
        <v>0</v>
      </c>
      <c r="C56" s="116">
        <v>0</v>
      </c>
      <c r="D56" s="116">
        <v>0</v>
      </c>
      <c r="E56" s="116">
        <v>374</v>
      </c>
      <c r="F56" s="116">
        <v>2184</v>
      </c>
      <c r="G56" s="131">
        <v>4550</v>
      </c>
      <c r="H56" s="132">
        <v>16420</v>
      </c>
      <c r="I56" s="132">
        <v>18194</v>
      </c>
      <c r="J56" s="132">
        <v>2173</v>
      </c>
      <c r="K56" s="132">
        <v>42</v>
      </c>
      <c r="L56" s="132">
        <v>0</v>
      </c>
      <c r="M56" s="132">
        <v>0</v>
      </c>
      <c r="N56" s="122">
        <f t="shared" si="0"/>
        <v>43937</v>
      </c>
      <c r="O56" s="123">
        <f t="shared" si="1"/>
        <v>9.9078153962720261</v>
      </c>
    </row>
    <row r="57" spans="1:15" x14ac:dyDescent="0.25">
      <c r="A57" s="92" t="s">
        <v>48</v>
      </c>
      <c r="B57" s="116">
        <v>0</v>
      </c>
      <c r="C57" s="116">
        <v>0</v>
      </c>
      <c r="D57" s="116">
        <v>0</v>
      </c>
      <c r="E57" s="116">
        <v>4</v>
      </c>
      <c r="F57" s="116">
        <v>72</v>
      </c>
      <c r="G57" s="131">
        <v>808</v>
      </c>
      <c r="H57" s="132">
        <v>2845</v>
      </c>
      <c r="I57" s="132">
        <v>291</v>
      </c>
      <c r="J57" s="132">
        <v>91</v>
      </c>
      <c r="K57" s="132">
        <v>0</v>
      </c>
      <c r="L57" s="132">
        <v>0</v>
      </c>
      <c r="M57" s="132">
        <v>0</v>
      </c>
      <c r="N57" s="122">
        <f t="shared" si="0"/>
        <v>4111</v>
      </c>
      <c r="O57" s="123">
        <f t="shared" si="1"/>
        <v>0.92703254874193264</v>
      </c>
    </row>
    <row r="58" spans="1:15" x14ac:dyDescent="0.25">
      <c r="A58" s="92" t="s">
        <v>73</v>
      </c>
      <c r="B58" s="116">
        <v>0</v>
      </c>
      <c r="C58" s="116">
        <v>0</v>
      </c>
      <c r="D58" s="116">
        <v>0</v>
      </c>
      <c r="E58" s="116">
        <v>0</v>
      </c>
      <c r="F58" s="116">
        <v>9</v>
      </c>
      <c r="G58" s="131">
        <v>5</v>
      </c>
      <c r="H58" s="132">
        <v>0</v>
      </c>
      <c r="I58" s="132">
        <v>39</v>
      </c>
      <c r="J58" s="132">
        <v>9</v>
      </c>
      <c r="K58" s="132">
        <v>0</v>
      </c>
      <c r="L58" s="132">
        <v>0</v>
      </c>
      <c r="M58" s="132">
        <v>0</v>
      </c>
      <c r="N58" s="122">
        <f t="shared" si="0"/>
        <v>62</v>
      </c>
      <c r="O58" s="123">
        <f t="shared" si="1"/>
        <v>1.3981030898078286E-2</v>
      </c>
    </row>
    <row r="59" spans="1:15" x14ac:dyDescent="0.25">
      <c r="A59" s="92" t="s">
        <v>49</v>
      </c>
      <c r="B59" s="116">
        <v>0</v>
      </c>
      <c r="C59" s="116">
        <v>0</v>
      </c>
      <c r="D59" s="116">
        <v>54</v>
      </c>
      <c r="E59" s="116">
        <v>170</v>
      </c>
      <c r="F59" s="116">
        <v>5405</v>
      </c>
      <c r="G59" s="131">
        <v>33336</v>
      </c>
      <c r="H59" s="132">
        <v>17139</v>
      </c>
      <c r="I59" s="132">
        <v>60322</v>
      </c>
      <c r="J59" s="132">
        <v>31181</v>
      </c>
      <c r="K59" s="132">
        <v>175</v>
      </c>
      <c r="L59" s="132">
        <v>0</v>
      </c>
      <c r="M59" s="132">
        <v>0</v>
      </c>
      <c r="N59" s="122">
        <f t="shared" si="0"/>
        <v>147782</v>
      </c>
      <c r="O59" s="123">
        <f t="shared" si="1"/>
        <v>33.324914648061373</v>
      </c>
    </row>
    <row r="60" spans="1:15" x14ac:dyDescent="0.25">
      <c r="A60" s="92" t="s">
        <v>89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31">
        <v>0</v>
      </c>
      <c r="H60" s="132">
        <v>0</v>
      </c>
      <c r="I60" s="132">
        <v>0</v>
      </c>
      <c r="J60" s="132">
        <v>0</v>
      </c>
      <c r="K60" s="132">
        <v>0</v>
      </c>
      <c r="L60" s="132">
        <v>0</v>
      </c>
      <c r="M60" s="132">
        <v>0</v>
      </c>
      <c r="N60" s="122">
        <f t="shared" si="0"/>
        <v>0</v>
      </c>
      <c r="O60" s="123">
        <f t="shared" si="1"/>
        <v>0</v>
      </c>
    </row>
    <row r="61" spans="1:15" x14ac:dyDescent="0.25">
      <c r="A61" s="92" t="s">
        <v>90</v>
      </c>
      <c r="B61" s="116">
        <v>0</v>
      </c>
      <c r="C61" s="116">
        <v>0</v>
      </c>
      <c r="D61" s="116">
        <v>0</v>
      </c>
      <c r="E61" s="116">
        <v>0</v>
      </c>
      <c r="F61" s="116">
        <v>0</v>
      </c>
      <c r="G61" s="131">
        <v>0</v>
      </c>
      <c r="H61" s="132">
        <v>5</v>
      </c>
      <c r="I61" s="132">
        <v>22</v>
      </c>
      <c r="J61" s="132">
        <v>4</v>
      </c>
      <c r="K61" s="132">
        <v>5</v>
      </c>
      <c r="L61" s="132">
        <v>0</v>
      </c>
      <c r="M61" s="132">
        <v>0</v>
      </c>
      <c r="N61" s="122">
        <f t="shared" si="0"/>
        <v>36</v>
      </c>
      <c r="O61" s="123">
        <f t="shared" si="1"/>
        <v>8.1180179408196496E-3</v>
      </c>
    </row>
    <row r="62" spans="1:15" x14ac:dyDescent="0.25">
      <c r="A62" s="92" t="s">
        <v>64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31">
        <v>5</v>
      </c>
      <c r="H62" s="132">
        <v>26</v>
      </c>
      <c r="I62" s="132">
        <v>66</v>
      </c>
      <c r="J62" s="132">
        <v>12</v>
      </c>
      <c r="K62" s="132">
        <v>0</v>
      </c>
      <c r="L62" s="132">
        <v>0</v>
      </c>
      <c r="M62" s="132">
        <v>0</v>
      </c>
      <c r="N62" s="122">
        <f t="shared" si="0"/>
        <v>109</v>
      </c>
      <c r="O62" s="123">
        <f t="shared" si="1"/>
        <v>2.4579554320815048E-2</v>
      </c>
    </row>
    <row r="63" spans="1:15" x14ac:dyDescent="0.25">
      <c r="A63" s="92" t="s">
        <v>71</v>
      </c>
      <c r="B63" s="116">
        <v>0</v>
      </c>
      <c r="C63" s="116">
        <v>0</v>
      </c>
      <c r="D63" s="116">
        <v>0</v>
      </c>
      <c r="E63" s="116">
        <v>0</v>
      </c>
      <c r="F63" s="116">
        <v>4</v>
      </c>
      <c r="G63" s="131">
        <v>18</v>
      </c>
      <c r="H63" s="132">
        <v>108</v>
      </c>
      <c r="I63" s="132">
        <v>116</v>
      </c>
      <c r="J63" s="132">
        <v>40</v>
      </c>
      <c r="K63" s="132">
        <v>0</v>
      </c>
      <c r="L63" s="132">
        <v>0</v>
      </c>
      <c r="M63" s="132">
        <v>0</v>
      </c>
      <c r="N63" s="122">
        <f t="shared" si="0"/>
        <v>286</v>
      </c>
      <c r="O63" s="123">
        <f t="shared" si="1"/>
        <v>6.4493142529844991E-2</v>
      </c>
    </row>
    <row r="64" spans="1:15" x14ac:dyDescent="0.25">
      <c r="A64" s="92" t="s">
        <v>63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31">
        <v>0</v>
      </c>
      <c r="H64" s="132">
        <v>0</v>
      </c>
      <c r="I64" s="132">
        <v>16</v>
      </c>
      <c r="J64" s="132">
        <v>21</v>
      </c>
      <c r="K64" s="132">
        <v>0</v>
      </c>
      <c r="L64" s="132">
        <v>0</v>
      </c>
      <c r="M64" s="132">
        <v>0</v>
      </c>
      <c r="N64" s="122">
        <f t="shared" si="0"/>
        <v>37</v>
      </c>
      <c r="O64" s="123">
        <f t="shared" si="1"/>
        <v>8.3435184391757507E-3</v>
      </c>
    </row>
    <row r="65" spans="1:15" x14ac:dyDescent="0.25">
      <c r="A65" s="92" t="s">
        <v>93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31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22">
        <f t="shared" si="0"/>
        <v>0</v>
      </c>
      <c r="O65" s="123">
        <f t="shared" si="1"/>
        <v>0</v>
      </c>
    </row>
    <row r="66" spans="1:15" x14ac:dyDescent="0.25">
      <c r="A66" s="92" t="s">
        <v>74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31">
        <v>0</v>
      </c>
      <c r="H66" s="132">
        <v>10</v>
      </c>
      <c r="I66" s="132">
        <v>0</v>
      </c>
      <c r="J66" s="132">
        <v>3</v>
      </c>
      <c r="K66" s="132">
        <v>0</v>
      </c>
      <c r="L66" s="132">
        <v>0</v>
      </c>
      <c r="M66" s="132">
        <v>0</v>
      </c>
      <c r="N66" s="122">
        <f t="shared" si="0"/>
        <v>13</v>
      </c>
      <c r="O66" s="123">
        <f t="shared" si="1"/>
        <v>2.931506478629318E-3</v>
      </c>
    </row>
    <row r="67" spans="1:15" x14ac:dyDescent="0.25">
      <c r="A67" s="92" t="s">
        <v>94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31">
        <v>0</v>
      </c>
      <c r="H67" s="132">
        <v>0</v>
      </c>
      <c r="I67" s="132">
        <v>0</v>
      </c>
      <c r="J67" s="132">
        <v>0</v>
      </c>
      <c r="K67" s="132">
        <v>0</v>
      </c>
      <c r="L67" s="132">
        <v>0</v>
      </c>
      <c r="M67" s="132">
        <v>0</v>
      </c>
      <c r="N67" s="122">
        <f t="shared" si="0"/>
        <v>0</v>
      </c>
      <c r="O67" s="123">
        <f t="shared" si="1"/>
        <v>0</v>
      </c>
    </row>
    <row r="68" spans="1:15" x14ac:dyDescent="0.25">
      <c r="A68" s="92" t="s">
        <v>50</v>
      </c>
      <c r="B68" s="116">
        <v>0</v>
      </c>
      <c r="C68" s="116">
        <v>0</v>
      </c>
      <c r="D68" s="116">
        <v>0</v>
      </c>
      <c r="E68" s="116">
        <v>24</v>
      </c>
      <c r="F68" s="116">
        <v>1093</v>
      </c>
      <c r="G68" s="131">
        <v>4444</v>
      </c>
      <c r="H68" s="132">
        <v>7321</v>
      </c>
      <c r="I68" s="132">
        <v>6645</v>
      </c>
      <c r="J68" s="132">
        <v>4393</v>
      </c>
      <c r="K68" s="132">
        <v>0</v>
      </c>
      <c r="L68" s="132">
        <v>0</v>
      </c>
      <c r="M68" s="132">
        <v>0</v>
      </c>
      <c r="N68" s="122">
        <f t="shared" si="0"/>
        <v>23920</v>
      </c>
      <c r="O68" s="123">
        <f t="shared" si="1"/>
        <v>5.3939719206779442</v>
      </c>
    </row>
    <row r="69" spans="1:15" x14ac:dyDescent="0.25">
      <c r="A69" s="92" t="s">
        <v>51</v>
      </c>
      <c r="B69" s="116">
        <v>0</v>
      </c>
      <c r="C69" s="116">
        <v>0</v>
      </c>
      <c r="D69" s="116">
        <v>0</v>
      </c>
      <c r="E69" s="116">
        <v>0</v>
      </c>
      <c r="F69" s="116">
        <v>1</v>
      </c>
      <c r="G69" s="131">
        <v>5</v>
      </c>
      <c r="H69" s="132">
        <v>65</v>
      </c>
      <c r="I69" s="132">
        <v>81</v>
      </c>
      <c r="J69" s="132">
        <v>15</v>
      </c>
      <c r="K69" s="132">
        <v>0</v>
      </c>
      <c r="L69" s="132">
        <v>2</v>
      </c>
      <c r="M69" s="132">
        <v>0</v>
      </c>
      <c r="N69" s="122">
        <f t="shared" si="0"/>
        <v>169</v>
      </c>
      <c r="O69" s="123">
        <f t="shared" si="1"/>
        <v>3.810958422218113E-2</v>
      </c>
    </row>
    <row r="70" spans="1:15" x14ac:dyDescent="0.25">
      <c r="A70" s="92" t="s">
        <v>52</v>
      </c>
      <c r="B70" s="116">
        <v>0</v>
      </c>
      <c r="C70" s="116">
        <v>0</v>
      </c>
      <c r="D70" s="116">
        <v>0</v>
      </c>
      <c r="E70" s="116">
        <v>0</v>
      </c>
      <c r="F70" s="116">
        <v>18</v>
      </c>
      <c r="G70" s="131">
        <v>214</v>
      </c>
      <c r="H70" s="132">
        <v>339</v>
      </c>
      <c r="I70" s="132">
        <v>439</v>
      </c>
      <c r="J70" s="132">
        <v>233</v>
      </c>
      <c r="K70" s="132">
        <v>0</v>
      </c>
      <c r="L70" s="132">
        <v>0</v>
      </c>
      <c r="M70" s="132">
        <v>0</v>
      </c>
      <c r="N70" s="122">
        <f t="shared" si="0"/>
        <v>1243</v>
      </c>
      <c r="O70" s="123">
        <f t="shared" si="1"/>
        <v>0.28029711945663399</v>
      </c>
    </row>
    <row r="71" spans="1:15" x14ac:dyDescent="0.25">
      <c r="A71" s="92" t="s">
        <v>53</v>
      </c>
      <c r="B71" s="116">
        <v>0</v>
      </c>
      <c r="C71" s="116">
        <v>0</v>
      </c>
      <c r="D71" s="116">
        <v>20</v>
      </c>
      <c r="E71" s="116">
        <v>46</v>
      </c>
      <c r="F71" s="116">
        <v>34</v>
      </c>
      <c r="G71" s="131">
        <v>1763</v>
      </c>
      <c r="H71" s="132">
        <v>2372</v>
      </c>
      <c r="I71" s="132">
        <v>1018</v>
      </c>
      <c r="J71" s="132">
        <v>194</v>
      </c>
      <c r="K71" s="132">
        <v>0</v>
      </c>
      <c r="L71" s="132">
        <v>0</v>
      </c>
      <c r="M71" s="132">
        <v>0</v>
      </c>
      <c r="N71" s="122">
        <f t="shared" si="0"/>
        <v>5447</v>
      </c>
      <c r="O71" s="123">
        <f t="shared" si="1"/>
        <v>1.2283012145456842</v>
      </c>
    </row>
    <row r="72" spans="1:15" x14ac:dyDescent="0.25">
      <c r="A72" s="92" t="s">
        <v>66</v>
      </c>
      <c r="B72" s="116">
        <v>0</v>
      </c>
      <c r="C72" s="116">
        <v>0</v>
      </c>
      <c r="D72" s="116">
        <v>0</v>
      </c>
      <c r="E72" s="116">
        <v>0</v>
      </c>
      <c r="F72" s="116">
        <v>56</v>
      </c>
      <c r="G72" s="131">
        <v>179</v>
      </c>
      <c r="H72" s="132">
        <v>240</v>
      </c>
      <c r="I72" s="132">
        <v>110</v>
      </c>
      <c r="J72" s="132">
        <v>57</v>
      </c>
      <c r="K72" s="132">
        <v>0</v>
      </c>
      <c r="L72" s="132">
        <v>0</v>
      </c>
      <c r="M72" s="132">
        <v>0</v>
      </c>
      <c r="N72" s="122">
        <f t="shared" si="0"/>
        <v>642</v>
      </c>
      <c r="O72" s="123">
        <f t="shared" si="1"/>
        <v>0.14477131994461706</v>
      </c>
    </row>
    <row r="73" spans="1:15" x14ac:dyDescent="0.25">
      <c r="A73" s="92" t="s">
        <v>54</v>
      </c>
      <c r="B73" s="116">
        <v>0</v>
      </c>
      <c r="C73" s="116">
        <v>0</v>
      </c>
      <c r="D73" s="116">
        <v>0</v>
      </c>
      <c r="E73" s="116">
        <v>0</v>
      </c>
      <c r="F73" s="116">
        <v>95</v>
      </c>
      <c r="G73" s="131">
        <v>1546</v>
      </c>
      <c r="H73" s="132">
        <v>8332</v>
      </c>
      <c r="I73" s="132">
        <v>7551</v>
      </c>
      <c r="J73" s="132">
        <v>778</v>
      </c>
      <c r="K73" s="132">
        <v>0</v>
      </c>
      <c r="L73" s="132">
        <v>0</v>
      </c>
      <c r="M73" s="132">
        <v>0</v>
      </c>
      <c r="N73" s="122">
        <f t="shared" si="0"/>
        <v>18302</v>
      </c>
      <c r="O73" s="123">
        <f t="shared" si="1"/>
        <v>4.1271101209133674</v>
      </c>
    </row>
    <row r="74" spans="1:15" x14ac:dyDescent="0.25">
      <c r="A74" s="92" t="s">
        <v>55</v>
      </c>
      <c r="B74" s="116">
        <v>0</v>
      </c>
      <c r="C74" s="116">
        <v>0</v>
      </c>
      <c r="D74" s="116">
        <v>0</v>
      </c>
      <c r="E74" s="116">
        <v>115</v>
      </c>
      <c r="F74" s="116">
        <v>394</v>
      </c>
      <c r="G74" s="131">
        <v>2554</v>
      </c>
      <c r="H74" s="132">
        <v>8475</v>
      </c>
      <c r="I74" s="132">
        <v>5702</v>
      </c>
      <c r="J74" s="132">
        <v>1051</v>
      </c>
      <c r="K74" s="132">
        <v>12</v>
      </c>
      <c r="L74" s="132">
        <v>8</v>
      </c>
      <c r="M74" s="132">
        <v>0</v>
      </c>
      <c r="N74" s="122">
        <f t="shared" si="0"/>
        <v>18311</v>
      </c>
      <c r="O74" s="123">
        <f t="shared" si="1"/>
        <v>4.1291396253985724</v>
      </c>
    </row>
    <row r="75" spans="1:15" x14ac:dyDescent="0.25">
      <c r="A75" s="92" t="s">
        <v>56</v>
      </c>
      <c r="B75" s="116">
        <v>0</v>
      </c>
      <c r="C75" s="116">
        <v>0</v>
      </c>
      <c r="D75" s="116">
        <v>0</v>
      </c>
      <c r="E75" s="116">
        <v>0</v>
      </c>
      <c r="F75" s="116">
        <v>13</v>
      </c>
      <c r="G75" s="131">
        <v>128</v>
      </c>
      <c r="H75" s="132">
        <v>101</v>
      </c>
      <c r="I75" s="132">
        <v>260</v>
      </c>
      <c r="J75" s="132">
        <v>67</v>
      </c>
      <c r="K75" s="132">
        <v>0</v>
      </c>
      <c r="L75" s="132">
        <v>0</v>
      </c>
      <c r="M75" s="132">
        <v>0</v>
      </c>
      <c r="N75" s="122">
        <f t="shared" si="0"/>
        <v>569</v>
      </c>
      <c r="O75" s="123">
        <f t="shared" si="1"/>
        <v>0.12830978356462167</v>
      </c>
    </row>
    <row r="76" spans="1:15" x14ac:dyDescent="0.25">
      <c r="A76" s="92" t="s">
        <v>57</v>
      </c>
      <c r="B76" s="116">
        <v>0</v>
      </c>
      <c r="C76" s="116">
        <v>0</v>
      </c>
      <c r="D76" s="116">
        <v>0</v>
      </c>
      <c r="E76" s="116">
        <v>0</v>
      </c>
      <c r="F76" s="116">
        <v>5</v>
      </c>
      <c r="G76" s="131">
        <v>24</v>
      </c>
      <c r="H76" s="132">
        <v>92</v>
      </c>
      <c r="I76" s="132">
        <v>217</v>
      </c>
      <c r="J76" s="132">
        <v>28</v>
      </c>
      <c r="K76" s="132">
        <v>3</v>
      </c>
      <c r="L76" s="132">
        <v>0</v>
      </c>
      <c r="M76" s="132">
        <v>0</v>
      </c>
      <c r="N76" s="122">
        <f t="shared" ref="N76:N86" si="2">SUM(B76:M76)</f>
        <v>369</v>
      </c>
      <c r="O76" s="123">
        <f t="shared" ref="O76:O86" si="3">N76/443458*100</f>
        <v>8.3209683893401401E-2</v>
      </c>
    </row>
    <row r="77" spans="1:15" x14ac:dyDescent="0.25">
      <c r="A77" s="92" t="s">
        <v>58</v>
      </c>
      <c r="B77" s="116">
        <v>0</v>
      </c>
      <c r="C77" s="116">
        <v>0</v>
      </c>
      <c r="D77" s="116">
        <v>0</v>
      </c>
      <c r="E77" s="116">
        <v>6</v>
      </c>
      <c r="F77" s="116">
        <v>128</v>
      </c>
      <c r="G77" s="131">
        <v>1008</v>
      </c>
      <c r="H77" s="132">
        <v>2135</v>
      </c>
      <c r="I77" s="132">
        <v>424</v>
      </c>
      <c r="J77" s="132">
        <v>329</v>
      </c>
      <c r="K77" s="132">
        <v>8</v>
      </c>
      <c r="L77" s="132">
        <v>6</v>
      </c>
      <c r="M77" s="132">
        <v>0</v>
      </c>
      <c r="N77" s="122">
        <f t="shared" si="2"/>
        <v>4044</v>
      </c>
      <c r="O77" s="123">
        <f t="shared" si="3"/>
        <v>0.91192401535207379</v>
      </c>
    </row>
    <row r="78" spans="1:15" x14ac:dyDescent="0.25">
      <c r="A78" s="92" t="s">
        <v>59</v>
      </c>
      <c r="B78" s="116">
        <v>0</v>
      </c>
      <c r="C78" s="116">
        <v>0</v>
      </c>
      <c r="D78" s="116">
        <v>0</v>
      </c>
      <c r="E78" s="116">
        <v>59</v>
      </c>
      <c r="F78" s="116">
        <v>311</v>
      </c>
      <c r="G78" s="131">
        <v>1150</v>
      </c>
      <c r="H78" s="132">
        <v>4619</v>
      </c>
      <c r="I78" s="132">
        <v>1347</v>
      </c>
      <c r="J78" s="132">
        <v>742</v>
      </c>
      <c r="K78" s="132">
        <v>50</v>
      </c>
      <c r="L78" s="132">
        <v>0</v>
      </c>
      <c r="M78" s="132">
        <v>0</v>
      </c>
      <c r="N78" s="122">
        <f t="shared" si="2"/>
        <v>8278</v>
      </c>
      <c r="O78" s="123">
        <f t="shared" si="3"/>
        <v>1.8666931253918071</v>
      </c>
    </row>
    <row r="79" spans="1:15" x14ac:dyDescent="0.25">
      <c r="A79" s="92" t="s">
        <v>106</v>
      </c>
      <c r="B79" s="116">
        <v>0</v>
      </c>
      <c r="C79" s="116">
        <v>0</v>
      </c>
      <c r="D79" s="116">
        <v>0</v>
      </c>
      <c r="E79" s="116">
        <v>0</v>
      </c>
      <c r="F79" s="116">
        <v>0</v>
      </c>
      <c r="G79" s="131">
        <v>11</v>
      </c>
      <c r="H79" s="132">
        <v>5</v>
      </c>
      <c r="I79" s="132">
        <v>4</v>
      </c>
      <c r="J79" s="132">
        <v>8</v>
      </c>
      <c r="K79" s="132">
        <v>0</v>
      </c>
      <c r="L79" s="132">
        <v>0</v>
      </c>
      <c r="M79" s="132">
        <v>0</v>
      </c>
      <c r="N79" s="122">
        <f t="shared" si="2"/>
        <v>28</v>
      </c>
      <c r="O79" s="123">
        <f t="shared" si="3"/>
        <v>6.3140139539708384E-3</v>
      </c>
    </row>
    <row r="80" spans="1:15" x14ac:dyDescent="0.25">
      <c r="A80" s="92" t="s">
        <v>107</v>
      </c>
      <c r="B80" s="116">
        <v>0</v>
      </c>
      <c r="C80" s="116">
        <v>0</v>
      </c>
      <c r="D80" s="116">
        <v>0</v>
      </c>
      <c r="E80" s="116">
        <v>0</v>
      </c>
      <c r="F80" s="116">
        <v>0</v>
      </c>
      <c r="G80" s="131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22">
        <f t="shared" si="2"/>
        <v>0</v>
      </c>
      <c r="O80" s="123">
        <f t="shared" si="3"/>
        <v>0</v>
      </c>
    </row>
    <row r="81" spans="1:15" x14ac:dyDescent="0.25">
      <c r="A81" s="92" t="s">
        <v>91</v>
      </c>
      <c r="B81" s="116">
        <v>0</v>
      </c>
      <c r="C81" s="116">
        <v>0</v>
      </c>
      <c r="D81" s="116">
        <v>0</v>
      </c>
      <c r="E81" s="116">
        <v>2</v>
      </c>
      <c r="F81" s="116">
        <v>0</v>
      </c>
      <c r="G81" s="131">
        <v>1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22">
        <f t="shared" si="2"/>
        <v>3</v>
      </c>
      <c r="O81" s="123">
        <f t="shared" si="3"/>
        <v>6.7650149506830409E-4</v>
      </c>
    </row>
    <row r="82" spans="1:15" x14ac:dyDescent="0.25">
      <c r="A82" s="92" t="s">
        <v>60</v>
      </c>
      <c r="B82" s="116">
        <v>0</v>
      </c>
      <c r="C82" s="116">
        <v>0</v>
      </c>
      <c r="D82" s="116">
        <v>0</v>
      </c>
      <c r="E82" s="116">
        <v>0</v>
      </c>
      <c r="F82" s="116">
        <v>0</v>
      </c>
      <c r="G82" s="131">
        <v>72</v>
      </c>
      <c r="H82" s="132">
        <v>32</v>
      </c>
      <c r="I82" s="132">
        <v>30</v>
      </c>
      <c r="J82" s="132">
        <v>6</v>
      </c>
      <c r="K82" s="132">
        <v>0</v>
      </c>
      <c r="L82" s="132">
        <v>0</v>
      </c>
      <c r="M82" s="132">
        <v>0</v>
      </c>
      <c r="N82" s="122">
        <f t="shared" si="2"/>
        <v>140</v>
      </c>
      <c r="O82" s="123">
        <f t="shared" si="3"/>
        <v>3.1570069769854193E-2</v>
      </c>
    </row>
    <row r="83" spans="1:15" x14ac:dyDescent="0.25">
      <c r="A83" s="92" t="s">
        <v>61</v>
      </c>
      <c r="B83" s="116">
        <v>0</v>
      </c>
      <c r="C83" s="116">
        <v>0</v>
      </c>
      <c r="D83" s="116">
        <v>0</v>
      </c>
      <c r="E83" s="116">
        <v>22</v>
      </c>
      <c r="F83" s="116">
        <v>464</v>
      </c>
      <c r="G83" s="131">
        <v>388</v>
      </c>
      <c r="H83" s="132">
        <v>335</v>
      </c>
      <c r="I83" s="132">
        <v>1314</v>
      </c>
      <c r="J83" s="132">
        <v>502</v>
      </c>
      <c r="K83" s="132">
        <v>13</v>
      </c>
      <c r="L83" s="132">
        <v>8</v>
      </c>
      <c r="M83" s="132">
        <v>0</v>
      </c>
      <c r="N83" s="122">
        <f t="shared" si="2"/>
        <v>3046</v>
      </c>
      <c r="O83" s="123">
        <f t="shared" si="3"/>
        <v>0.68687451799268473</v>
      </c>
    </row>
    <row r="84" spans="1:15" x14ac:dyDescent="0.25">
      <c r="A84" s="92" t="s">
        <v>92</v>
      </c>
      <c r="B84" s="116">
        <v>0</v>
      </c>
      <c r="C84" s="116">
        <v>0</v>
      </c>
      <c r="D84" s="116">
        <v>0</v>
      </c>
      <c r="E84" s="116">
        <v>0</v>
      </c>
      <c r="F84" s="116">
        <v>0</v>
      </c>
      <c r="G84" s="131">
        <v>0</v>
      </c>
      <c r="H84" s="132">
        <v>0</v>
      </c>
      <c r="I84" s="132">
        <v>8</v>
      </c>
      <c r="J84" s="132">
        <v>0</v>
      </c>
      <c r="K84" s="132">
        <v>0</v>
      </c>
      <c r="L84" s="132">
        <v>0</v>
      </c>
      <c r="M84" s="132">
        <v>0</v>
      </c>
      <c r="N84" s="122">
        <f t="shared" si="2"/>
        <v>8</v>
      </c>
      <c r="O84" s="123">
        <f t="shared" si="3"/>
        <v>1.804003986848811E-3</v>
      </c>
    </row>
    <row r="85" spans="1:15" x14ac:dyDescent="0.25">
      <c r="A85" s="92" t="s">
        <v>62</v>
      </c>
      <c r="B85" s="116">
        <v>0</v>
      </c>
      <c r="C85" s="116">
        <v>0</v>
      </c>
      <c r="D85" s="116">
        <v>0</v>
      </c>
      <c r="E85" s="116">
        <v>0</v>
      </c>
      <c r="F85" s="116">
        <v>47</v>
      </c>
      <c r="G85" s="131">
        <v>610</v>
      </c>
      <c r="H85" s="132">
        <v>569</v>
      </c>
      <c r="I85" s="132">
        <v>375</v>
      </c>
      <c r="J85" s="132">
        <v>232</v>
      </c>
      <c r="K85" s="132">
        <v>0</v>
      </c>
      <c r="L85" s="132">
        <v>0</v>
      </c>
      <c r="M85" s="132">
        <v>0</v>
      </c>
      <c r="N85" s="122">
        <f t="shared" si="2"/>
        <v>1833</v>
      </c>
      <c r="O85" s="123">
        <f t="shared" si="3"/>
        <v>0.41334241348673378</v>
      </c>
    </row>
    <row r="86" spans="1:15" ht="15.75" x14ac:dyDescent="0.25">
      <c r="A86" s="93" t="s">
        <v>9</v>
      </c>
      <c r="B86" s="116">
        <f>SUM(B11:B85)</f>
        <v>8</v>
      </c>
      <c r="C86" s="116">
        <f t="shared" ref="C86:E86" si="4">SUM(C11:C85)</f>
        <v>40</v>
      </c>
      <c r="D86" s="116">
        <f t="shared" si="4"/>
        <v>97</v>
      </c>
      <c r="E86" s="116">
        <f t="shared" si="4"/>
        <v>1021</v>
      </c>
      <c r="F86" s="116">
        <v>13960</v>
      </c>
      <c r="G86" s="133">
        <v>72655</v>
      </c>
      <c r="H86" s="134">
        <f>SUM(H11:H85)</f>
        <v>122996</v>
      </c>
      <c r="I86" s="134">
        <f>SUM(I11:I85)</f>
        <v>147927</v>
      </c>
      <c r="J86" s="134">
        <v>53915</v>
      </c>
      <c r="K86" s="132">
        <f>SUM(K11:K85)</f>
        <v>733</v>
      </c>
      <c r="L86" s="132">
        <f>SUM(L11:L85)</f>
        <v>231</v>
      </c>
      <c r="M86" s="132">
        <f>SUM(M11:M85)</f>
        <v>64</v>
      </c>
      <c r="N86" s="122">
        <f t="shared" si="2"/>
        <v>413647</v>
      </c>
      <c r="O86" s="123">
        <f t="shared" si="3"/>
        <v>93.277604643506265</v>
      </c>
    </row>
  </sheetData>
  <pageMargins left="0.19685039370078741" right="0.19685039370078741" top="0.74803149606299213" bottom="0.74803149606299213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L14" sqref="L14"/>
    </sheetView>
  </sheetViews>
  <sheetFormatPr defaultRowHeight="15" x14ac:dyDescent="0.25"/>
  <cols>
    <col min="1" max="1" width="9.140625" style="14"/>
    <col min="2" max="2" width="18" style="14" customWidth="1"/>
    <col min="3" max="3" width="10.42578125" style="14" customWidth="1"/>
    <col min="4" max="4" width="9.85546875" style="14" customWidth="1"/>
    <col min="5" max="5" width="10.28515625" style="14" customWidth="1"/>
    <col min="6" max="6" width="9.7109375" style="14" customWidth="1"/>
    <col min="7" max="7" width="9.85546875" style="14" customWidth="1"/>
    <col min="8" max="8" width="10.7109375" style="14" customWidth="1"/>
    <col min="9" max="9" width="11" style="14" customWidth="1"/>
    <col min="10" max="10" width="9.140625" style="14" customWidth="1"/>
    <col min="11" max="16384" width="9.140625" style="14"/>
  </cols>
  <sheetData>
    <row r="1" spans="1:12" x14ac:dyDescent="0.25">
      <c r="B1" s="16" t="s">
        <v>148</v>
      </c>
    </row>
    <row r="2" spans="1:12" ht="15" customHeight="1" x14ac:dyDescent="0.25">
      <c r="B2" s="138"/>
    </row>
    <row r="3" spans="1:12" ht="7.5" customHeight="1" x14ac:dyDescent="0.25">
      <c r="B3" s="138"/>
      <c r="G3" s="27"/>
    </row>
    <row r="4" spans="1:12" ht="15" customHeight="1" x14ac:dyDescent="0.25">
      <c r="B4" s="191" t="s">
        <v>155</v>
      </c>
      <c r="C4" s="191" t="s">
        <v>0</v>
      </c>
      <c r="D4" s="191"/>
      <c r="E4" s="191"/>
      <c r="F4" s="191" t="s">
        <v>1</v>
      </c>
      <c r="G4" s="191"/>
      <c r="H4" s="191"/>
      <c r="I4" s="191" t="s">
        <v>156</v>
      </c>
      <c r="J4" s="191"/>
      <c r="K4" s="27"/>
    </row>
    <row r="5" spans="1:12" ht="33.75" customHeight="1" x14ac:dyDescent="0.25">
      <c r="B5" s="191"/>
      <c r="C5" s="191"/>
      <c r="D5" s="191"/>
      <c r="E5" s="191"/>
      <c r="F5" s="191"/>
      <c r="G5" s="191"/>
      <c r="H5" s="191"/>
      <c r="I5" s="191"/>
      <c r="J5" s="191"/>
      <c r="K5" s="27"/>
    </row>
    <row r="6" spans="1:12" ht="15.75" customHeight="1" x14ac:dyDescent="0.25">
      <c r="B6" s="191"/>
      <c r="C6" s="191" t="s">
        <v>12</v>
      </c>
      <c r="D6" s="191" t="s">
        <v>13</v>
      </c>
      <c r="E6" s="192" t="s">
        <v>9</v>
      </c>
      <c r="F6" s="191" t="s">
        <v>12</v>
      </c>
      <c r="G6" s="191" t="s">
        <v>13</v>
      </c>
      <c r="H6" s="192" t="s">
        <v>9</v>
      </c>
      <c r="I6" s="146" t="s">
        <v>100</v>
      </c>
      <c r="J6" s="147" t="s">
        <v>101</v>
      </c>
      <c r="L6" s="27"/>
    </row>
    <row r="7" spans="1:12" ht="15.75" customHeight="1" x14ac:dyDescent="0.25">
      <c r="B7" s="191"/>
      <c r="C7" s="191"/>
      <c r="D7" s="191"/>
      <c r="E7" s="192"/>
      <c r="F7" s="191"/>
      <c r="G7" s="191"/>
      <c r="H7" s="192"/>
      <c r="I7" s="146"/>
      <c r="J7" s="147"/>
      <c r="K7" s="27"/>
    </row>
    <row r="8" spans="1:12" s="16" customFormat="1" ht="23.25" customHeight="1" x14ac:dyDescent="0.25">
      <c r="B8" s="145" t="s">
        <v>14</v>
      </c>
      <c r="C8" s="144">
        <v>0</v>
      </c>
      <c r="D8" s="141">
        <v>0</v>
      </c>
      <c r="E8" s="142">
        <v>0</v>
      </c>
      <c r="F8" s="141">
        <v>0</v>
      </c>
      <c r="G8" s="141">
        <v>0</v>
      </c>
      <c r="H8" s="142">
        <v>0</v>
      </c>
      <c r="I8" s="141" t="s">
        <v>166</v>
      </c>
      <c r="J8" s="141" t="s">
        <v>166</v>
      </c>
      <c r="L8" s="26"/>
    </row>
    <row r="9" spans="1:12" s="16" customFormat="1" ht="23.25" customHeight="1" x14ac:dyDescent="0.25">
      <c r="B9" s="145" t="s">
        <v>15</v>
      </c>
      <c r="C9" s="144">
        <v>0</v>
      </c>
      <c r="D9" s="141">
        <v>0</v>
      </c>
      <c r="E9" s="142">
        <v>0</v>
      </c>
      <c r="F9" s="141">
        <v>0</v>
      </c>
      <c r="G9" s="141">
        <v>0</v>
      </c>
      <c r="H9" s="142">
        <v>0</v>
      </c>
      <c r="I9" s="141" t="s">
        <v>166</v>
      </c>
      <c r="J9" s="141" t="s">
        <v>166</v>
      </c>
      <c r="L9" s="26"/>
    </row>
    <row r="10" spans="1:12" s="16" customFormat="1" ht="23.25" customHeight="1" x14ac:dyDescent="0.25">
      <c r="B10" s="145" t="s">
        <v>16</v>
      </c>
      <c r="C10" s="144">
        <v>0</v>
      </c>
      <c r="D10" s="141">
        <v>0</v>
      </c>
      <c r="E10" s="142">
        <v>0</v>
      </c>
      <c r="F10" s="141">
        <v>0</v>
      </c>
      <c r="G10" s="141">
        <v>0</v>
      </c>
      <c r="H10" s="142">
        <v>0</v>
      </c>
      <c r="I10" s="141" t="s">
        <v>166</v>
      </c>
      <c r="J10" s="141" t="s">
        <v>166</v>
      </c>
      <c r="L10" s="26"/>
    </row>
    <row r="11" spans="1:12" s="16" customFormat="1" ht="23.25" customHeight="1" x14ac:dyDescent="0.25">
      <c r="B11" s="145" t="s">
        <v>17</v>
      </c>
      <c r="C11" s="144">
        <v>0</v>
      </c>
      <c r="D11" s="141">
        <v>0</v>
      </c>
      <c r="E11" s="142">
        <v>0</v>
      </c>
      <c r="F11" s="141">
        <v>0</v>
      </c>
      <c r="G11" s="141">
        <v>0</v>
      </c>
      <c r="H11" s="142">
        <v>0</v>
      </c>
      <c r="I11" s="141" t="s">
        <v>166</v>
      </c>
      <c r="J11" s="141" t="s">
        <v>166</v>
      </c>
      <c r="L11" s="26"/>
    </row>
    <row r="12" spans="1:12" s="16" customFormat="1" ht="23.25" customHeight="1" x14ac:dyDescent="0.25">
      <c r="B12" s="145" t="s">
        <v>18</v>
      </c>
      <c r="C12" s="144">
        <v>2</v>
      </c>
      <c r="D12" s="141">
        <v>5</v>
      </c>
      <c r="E12" s="142">
        <v>7</v>
      </c>
      <c r="F12" s="141">
        <v>8</v>
      </c>
      <c r="G12" s="141">
        <v>20</v>
      </c>
      <c r="H12" s="142">
        <v>28</v>
      </c>
      <c r="I12" s="141" t="s">
        <v>166</v>
      </c>
      <c r="J12" s="141" t="s">
        <v>166</v>
      </c>
      <c r="L12" s="26"/>
    </row>
    <row r="13" spans="1:12" s="16" customFormat="1" ht="23.25" customHeight="1" x14ac:dyDescent="0.25">
      <c r="B13" s="145" t="s">
        <v>19</v>
      </c>
      <c r="C13" s="144">
        <v>29</v>
      </c>
      <c r="D13" s="141">
        <v>84</v>
      </c>
      <c r="E13" s="142">
        <v>113</v>
      </c>
      <c r="F13" s="141">
        <v>90</v>
      </c>
      <c r="G13" s="141">
        <v>270</v>
      </c>
      <c r="H13" s="142">
        <v>360</v>
      </c>
      <c r="I13" s="141" t="s">
        <v>166</v>
      </c>
      <c r="J13" s="141" t="s">
        <v>166</v>
      </c>
      <c r="L13" s="26"/>
    </row>
    <row r="14" spans="1:12" s="16" customFormat="1" ht="23.25" customHeight="1" x14ac:dyDescent="0.25">
      <c r="B14" s="145" t="s">
        <v>152</v>
      </c>
      <c r="C14" s="144">
        <v>49</v>
      </c>
      <c r="D14" s="141">
        <v>97</v>
      </c>
      <c r="E14" s="142">
        <v>146</v>
      </c>
      <c r="F14" s="141">
        <v>218</v>
      </c>
      <c r="G14" s="141">
        <v>430</v>
      </c>
      <c r="H14" s="142">
        <v>648</v>
      </c>
      <c r="I14" s="141" t="s">
        <v>166</v>
      </c>
      <c r="J14" s="141" t="s">
        <v>166</v>
      </c>
      <c r="K14" s="26"/>
      <c r="L14" s="26"/>
    </row>
    <row r="15" spans="1:12" s="16" customFormat="1" ht="23.25" customHeight="1" x14ac:dyDescent="0.25">
      <c r="A15" s="26"/>
      <c r="B15" s="145" t="s">
        <v>153</v>
      </c>
      <c r="C15" s="144">
        <v>31</v>
      </c>
      <c r="D15" s="141">
        <v>109</v>
      </c>
      <c r="E15" s="142">
        <v>140</v>
      </c>
      <c r="F15" s="141">
        <v>133</v>
      </c>
      <c r="G15" s="141">
        <v>470</v>
      </c>
      <c r="H15" s="142">
        <v>603</v>
      </c>
      <c r="I15" s="141" t="s">
        <v>166</v>
      </c>
      <c r="J15" s="141" t="s">
        <v>166</v>
      </c>
      <c r="L15" s="26"/>
    </row>
    <row r="16" spans="1:12" s="16" customFormat="1" ht="23.25" customHeight="1" x14ac:dyDescent="0.25">
      <c r="B16" s="145" t="s">
        <v>154</v>
      </c>
      <c r="C16" s="144">
        <v>18</v>
      </c>
      <c r="D16" s="141">
        <v>61</v>
      </c>
      <c r="E16" s="142">
        <v>79</v>
      </c>
      <c r="F16" s="141">
        <v>66</v>
      </c>
      <c r="G16" s="141">
        <v>217</v>
      </c>
      <c r="H16" s="142">
        <v>283</v>
      </c>
      <c r="I16" s="141" t="s">
        <v>166</v>
      </c>
      <c r="J16" s="141" t="s">
        <v>166</v>
      </c>
      <c r="L16" s="26"/>
    </row>
    <row r="17" spans="1:12" s="16" customFormat="1" ht="23.25" customHeight="1" x14ac:dyDescent="0.25">
      <c r="B17" s="145" t="s">
        <v>161</v>
      </c>
      <c r="C17" s="144">
        <v>12</v>
      </c>
      <c r="D17" s="141">
        <v>26</v>
      </c>
      <c r="E17" s="142">
        <v>38</v>
      </c>
      <c r="F17" s="141">
        <v>36</v>
      </c>
      <c r="G17" s="141">
        <v>78</v>
      </c>
      <c r="H17" s="142">
        <v>114</v>
      </c>
      <c r="I17" s="141" t="s">
        <v>166</v>
      </c>
      <c r="J17" s="141" t="s">
        <v>166</v>
      </c>
      <c r="L17" s="26"/>
    </row>
    <row r="18" spans="1:12" s="16" customFormat="1" ht="23.25" customHeight="1" x14ac:dyDescent="0.25">
      <c r="B18" s="145" t="s">
        <v>162</v>
      </c>
      <c r="C18" s="144">
        <v>0</v>
      </c>
      <c r="D18" s="141">
        <v>0</v>
      </c>
      <c r="E18" s="142">
        <v>0</v>
      </c>
      <c r="F18" s="141">
        <v>0</v>
      </c>
      <c r="G18" s="141">
        <v>0</v>
      </c>
      <c r="H18" s="142">
        <v>0</v>
      </c>
      <c r="I18" s="141" t="s">
        <v>166</v>
      </c>
      <c r="J18" s="141" t="s">
        <v>166</v>
      </c>
      <c r="L18" s="26"/>
    </row>
    <row r="19" spans="1:12" s="16" customFormat="1" ht="23.25" customHeight="1" x14ac:dyDescent="0.25">
      <c r="B19" s="145" t="s">
        <v>163</v>
      </c>
      <c r="C19" s="144">
        <v>0</v>
      </c>
      <c r="D19" s="141">
        <v>0</v>
      </c>
      <c r="E19" s="142">
        <v>0</v>
      </c>
      <c r="F19" s="141">
        <v>0</v>
      </c>
      <c r="G19" s="141">
        <v>0</v>
      </c>
      <c r="H19" s="142">
        <v>0</v>
      </c>
      <c r="I19" s="141" t="s">
        <v>166</v>
      </c>
      <c r="J19" s="141" t="s">
        <v>166</v>
      </c>
      <c r="L19" s="26"/>
    </row>
    <row r="20" spans="1:12" s="16" customFormat="1" ht="30.75" customHeight="1" x14ac:dyDescent="0.25">
      <c r="A20" s="26"/>
      <c r="B20" s="145" t="s">
        <v>9</v>
      </c>
      <c r="C20" s="144">
        <f>SUM(C8:C19)</f>
        <v>141</v>
      </c>
      <c r="D20" s="144">
        <f t="shared" ref="D20:H20" si="0">SUM(D8:D19)</f>
        <v>382</v>
      </c>
      <c r="E20" s="148">
        <f t="shared" si="0"/>
        <v>523</v>
      </c>
      <c r="F20" s="144">
        <f t="shared" si="0"/>
        <v>551</v>
      </c>
      <c r="G20" s="144">
        <f t="shared" si="0"/>
        <v>1485</v>
      </c>
      <c r="H20" s="148">
        <f t="shared" si="0"/>
        <v>2036</v>
      </c>
      <c r="I20" s="141">
        <v>156</v>
      </c>
      <c r="J20" s="143">
        <v>122</v>
      </c>
      <c r="K20" s="26"/>
      <c r="L20" s="26"/>
    </row>
    <row r="21" spans="1:12" x14ac:dyDescent="0.25">
      <c r="B21" s="27"/>
      <c r="D21" s="27"/>
      <c r="E21" s="27"/>
      <c r="H21" s="27"/>
      <c r="J21" s="27"/>
    </row>
    <row r="23" spans="1:12" x14ac:dyDescent="0.25">
      <c r="B23" s="14" t="s">
        <v>99</v>
      </c>
    </row>
    <row r="29" spans="1:12" x14ac:dyDescent="0.25">
      <c r="H29" s="27"/>
    </row>
  </sheetData>
  <mergeCells count="10">
    <mergeCell ref="I4:J5"/>
    <mergeCell ref="B4:B7"/>
    <mergeCell ref="C4:E5"/>
    <mergeCell ref="F4:H5"/>
    <mergeCell ref="H6:H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Naslovna</vt:lpstr>
      <vt:lpstr>Kapaciteti</vt:lpstr>
      <vt:lpstr>Ukupno_TZ</vt:lpstr>
      <vt:lpstr>Mjesto Zaton</vt:lpstr>
      <vt:lpstr>Holiday Resort Zaton</vt:lpstr>
      <vt:lpstr>Vikendice</vt:lpstr>
      <vt:lpstr>Struktura_dolasci</vt:lpstr>
      <vt:lpstr>Struktura_noćenja</vt:lpstr>
      <vt:lpstr>Charter</vt:lpstr>
      <vt:lpstr>List1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 Zaton</dc:creator>
  <cp:lastModifiedBy>TZ Zaton</cp:lastModifiedBy>
  <cp:lastPrinted>2015-02-18T08:35:03Z</cp:lastPrinted>
  <dcterms:created xsi:type="dcterms:W3CDTF">2011-10-06T09:43:42Z</dcterms:created>
  <dcterms:modified xsi:type="dcterms:W3CDTF">2015-04-13T12:52:15Z</dcterms:modified>
</cp:coreProperties>
</file>